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C57CF3A0-864E-4613-8023-616C3DAE98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6-2023.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4" l="1"/>
  <c r="H73" i="4"/>
  <c r="H68" i="4"/>
  <c r="G41" i="4"/>
  <c r="H41" i="4"/>
  <c r="H163" i="4"/>
  <c r="G163" i="4"/>
  <c r="G161" i="4"/>
  <c r="G149" i="4" l="1"/>
  <c r="H149" i="4"/>
  <c r="H153" i="4"/>
  <c r="G153" i="4"/>
  <c r="H122" i="4"/>
  <c r="G122" i="4"/>
  <c r="D121" i="4"/>
  <c r="H130" i="4"/>
  <c r="H127" i="4"/>
  <c r="G130" i="4"/>
  <c r="H102" i="4"/>
  <c r="H103" i="4"/>
  <c r="H104" i="4"/>
  <c r="H109" i="4"/>
  <c r="H101" i="4"/>
  <c r="G102" i="4"/>
  <c r="G103" i="4"/>
  <c r="G104" i="4"/>
  <c r="G109" i="4"/>
  <c r="G101" i="4"/>
  <c r="H17" i="4"/>
  <c r="G16" i="4"/>
  <c r="G17" i="4"/>
  <c r="G18" i="4"/>
  <c r="E198" i="4" l="1"/>
  <c r="D198" i="4"/>
  <c r="D105" i="4"/>
  <c r="B200" i="4"/>
  <c r="F224" i="4" l="1"/>
  <c r="D236" i="4"/>
  <c r="D237" i="4" s="1"/>
  <c r="D238" i="4" s="1"/>
  <c r="E236" i="4"/>
  <c r="E237" i="4" s="1"/>
  <c r="E238" i="4" s="1"/>
  <c r="F236" i="4"/>
  <c r="C236" i="4"/>
  <c r="C237" i="4" s="1"/>
  <c r="C226" i="4"/>
  <c r="D224" i="4"/>
  <c r="B226" i="4"/>
  <c r="F187" i="4"/>
  <c r="C187" i="4"/>
  <c r="G226" i="4" l="1"/>
  <c r="C224" i="4"/>
  <c r="E224" i="4"/>
  <c r="H187" i="4"/>
  <c r="C238" i="4"/>
  <c r="C178" i="4"/>
  <c r="F237" i="4"/>
  <c r="F238" i="4" s="1"/>
  <c r="G225" i="4" l="1"/>
  <c r="D178" i="4"/>
  <c r="H174" i="4"/>
  <c r="G174" i="4"/>
  <c r="H175" i="4"/>
  <c r="G175" i="4"/>
  <c r="H176" i="4"/>
  <c r="G176" i="4"/>
  <c r="H177" i="4"/>
  <c r="G177" i="4"/>
  <c r="E178" i="4"/>
  <c r="F178" i="4"/>
  <c r="D152" i="4"/>
  <c r="E152" i="4"/>
  <c r="F152" i="4"/>
  <c r="D150" i="4"/>
  <c r="E150" i="4"/>
  <c r="F150" i="4"/>
  <c r="C150" i="4"/>
  <c r="D154" i="4"/>
  <c r="E154" i="4"/>
  <c r="F154" i="4"/>
  <c r="C154" i="4"/>
  <c r="D129" i="4"/>
  <c r="E129" i="4"/>
  <c r="F129" i="4"/>
  <c r="C129" i="4"/>
  <c r="D123" i="4"/>
  <c r="E123" i="4"/>
  <c r="F123" i="4"/>
  <c r="C123" i="4"/>
  <c r="E121" i="4"/>
  <c r="F121" i="4"/>
  <c r="C121" i="4"/>
  <c r="D110" i="4"/>
  <c r="E110" i="4"/>
  <c r="F110" i="4"/>
  <c r="C110" i="4"/>
  <c r="D108" i="4"/>
  <c r="E108" i="4"/>
  <c r="F108" i="4"/>
  <c r="C108" i="4"/>
  <c r="E105" i="4"/>
  <c r="F105" i="4"/>
  <c r="C105" i="4"/>
  <c r="D92" i="4"/>
  <c r="E92" i="4"/>
  <c r="C92" i="4"/>
  <c r="H110" i="4" l="1"/>
  <c r="G105" i="4"/>
  <c r="H105" i="4"/>
  <c r="G123" i="4"/>
  <c r="H123" i="4"/>
  <c r="G131" i="4"/>
  <c r="G150" i="4"/>
  <c r="H150" i="4"/>
  <c r="G110" i="4"/>
  <c r="H131" i="4"/>
  <c r="H129" i="4"/>
  <c r="H178" i="4"/>
  <c r="G178" i="4"/>
  <c r="H154" i="4"/>
  <c r="G154" i="4"/>
  <c r="H39" i="4" l="1"/>
  <c r="H27" i="4" l="1"/>
  <c r="H30" i="4"/>
  <c r="H32" i="4"/>
  <c r="H35" i="4"/>
  <c r="G27" i="4"/>
  <c r="G30" i="4"/>
  <c r="G35" i="4"/>
  <c r="H29" i="4"/>
  <c r="G26" i="4"/>
  <c r="H40" i="4"/>
  <c r="H42" i="4"/>
  <c r="H44" i="4"/>
  <c r="H48" i="4"/>
  <c r="H51" i="4"/>
  <c r="H52" i="4"/>
  <c r="H53" i="4"/>
  <c r="H55" i="4"/>
  <c r="H56" i="4"/>
  <c r="H57" i="4"/>
  <c r="H58" i="4"/>
  <c r="H59" i="4"/>
  <c r="H60" i="4"/>
  <c r="H62" i="4"/>
  <c r="H63" i="4"/>
  <c r="H64" i="4"/>
  <c r="H65" i="4"/>
  <c r="H66" i="4"/>
  <c r="H67" i="4"/>
  <c r="H69" i="4"/>
  <c r="H71" i="4"/>
  <c r="H72" i="4"/>
  <c r="H74" i="4"/>
  <c r="H86" i="4"/>
  <c r="H87" i="4"/>
  <c r="G40" i="4"/>
  <c r="G42" i="4"/>
  <c r="G44" i="4"/>
  <c r="G48" i="4"/>
  <c r="G51" i="4"/>
  <c r="G52" i="4"/>
  <c r="G53" i="4"/>
  <c r="G55" i="4"/>
  <c r="G56" i="4"/>
  <c r="G57" i="4"/>
  <c r="G58" i="4"/>
  <c r="G59" i="4"/>
  <c r="G62" i="4"/>
  <c r="G63" i="4"/>
  <c r="G64" i="4"/>
  <c r="G65" i="4"/>
  <c r="G66" i="4"/>
  <c r="G69" i="4"/>
  <c r="G74" i="4"/>
  <c r="G86" i="4"/>
  <c r="G87" i="4"/>
  <c r="G91" i="4"/>
  <c r="G34" i="4" l="1"/>
  <c r="H34" i="4"/>
  <c r="G29" i="4"/>
  <c r="G31" i="4"/>
  <c r="H26" i="4"/>
  <c r="H31" i="4"/>
  <c r="D82" i="4"/>
  <c r="D81" i="4" s="1"/>
  <c r="E82" i="4"/>
  <c r="E81" i="4" s="1"/>
  <c r="D94" i="4"/>
  <c r="E94" i="4"/>
  <c r="C94" i="4"/>
  <c r="C76" i="4"/>
  <c r="G39" i="4"/>
  <c r="G28" i="4" l="1"/>
  <c r="G37" i="4"/>
  <c r="H28" i="4"/>
  <c r="H70" i="4"/>
  <c r="G70" i="4"/>
  <c r="G85" i="4"/>
  <c r="H85" i="4"/>
  <c r="G47" i="4"/>
  <c r="H47" i="4"/>
  <c r="H61" i="4"/>
  <c r="G61" i="4"/>
  <c r="G90" i="4"/>
  <c r="H43" i="4"/>
  <c r="G43" i="4"/>
  <c r="H54" i="4"/>
  <c r="G54" i="4"/>
  <c r="H50" i="4"/>
  <c r="G50" i="4"/>
  <c r="H76" i="4"/>
  <c r="G84" i="4" l="1"/>
  <c r="H84" i="4"/>
  <c r="F88" i="4"/>
  <c r="H38" i="4"/>
  <c r="G38" i="4"/>
  <c r="H37" i="4"/>
  <c r="C88" i="4"/>
  <c r="C95" i="4" s="1"/>
  <c r="H75" i="4"/>
  <c r="G75" i="4"/>
  <c r="G89" i="4"/>
  <c r="H49" i="4"/>
  <c r="G49" i="4"/>
  <c r="E88" i="4"/>
  <c r="E95" i="4" s="1"/>
  <c r="D88" i="4"/>
  <c r="D95" i="4" s="1"/>
  <c r="H88" i="4" l="1"/>
  <c r="F95" i="4"/>
  <c r="G94" i="4"/>
  <c r="G88" i="4"/>
  <c r="H95" i="4" l="1"/>
  <c r="G95" i="4"/>
</calcChain>
</file>

<file path=xl/sharedStrings.xml><?xml version="1.0" encoding="utf-8"?>
<sst xmlns="http://schemas.openxmlformats.org/spreadsheetml/2006/main" count="344" uniqueCount="123">
  <si>
    <t xml:space="preserve">Aktivnost: A734190 Skrb za djecu i mladež s poremećajima u ponašanju                                               </t>
  </si>
  <si>
    <t xml:space="preserve">Šifra programa: 4002 Skrb za socijalno osjetljive skupine                                                                      </t>
  </si>
  <si>
    <t>Indeks</t>
  </si>
  <si>
    <t>Potpore</t>
  </si>
  <si>
    <t xml:space="preserve">Aktivnost: A797010 Skrb za djecu i mladež s poremećajima u ponašanju                                               </t>
  </si>
  <si>
    <t>Ostali prihodi</t>
  </si>
  <si>
    <t>Rashodi za zaposlene</t>
  </si>
  <si>
    <t>Plaće</t>
  </si>
  <si>
    <t>Materijalni rashodi</t>
  </si>
  <si>
    <t>Rashodi za usluge</t>
  </si>
  <si>
    <t>Financijski rashodi</t>
  </si>
  <si>
    <t>Postrojenja i oprema</t>
  </si>
  <si>
    <t>Ostali financijski rashodi</t>
  </si>
  <si>
    <t>Plaće za redovan rad</t>
  </si>
  <si>
    <t>Plaće za posebne uvjete</t>
  </si>
  <si>
    <t>Ostali rashodi za zaposle</t>
  </si>
  <si>
    <t>Doprinosi na plaće</t>
  </si>
  <si>
    <t>Doprinosi za zdrav.osigu</t>
  </si>
  <si>
    <t>Naknade troškova zapos</t>
  </si>
  <si>
    <t>Službena putovanja</t>
  </si>
  <si>
    <t>Stručno usavršavanje zap</t>
  </si>
  <si>
    <t>Rashodi za materijal i ener</t>
  </si>
  <si>
    <t>Uredski i ostali mater.rashodi</t>
  </si>
  <si>
    <t>Materijal i sirovine</t>
  </si>
  <si>
    <t>Energija</t>
  </si>
  <si>
    <t>Mat.i dijelovi za tekuće održav</t>
  </si>
  <si>
    <t>Sitni inventar i autogume</t>
  </si>
  <si>
    <t>Službena odjeća</t>
  </si>
  <si>
    <t>Usluge telefona, pošte</t>
  </si>
  <si>
    <t>Usl.promidžbe i informiranja</t>
  </si>
  <si>
    <t>Komunalne usluge</t>
  </si>
  <si>
    <t>Zdravstvene usluge</t>
  </si>
  <si>
    <t>Intelektualne usluge</t>
  </si>
  <si>
    <t>Ostale usluge</t>
  </si>
  <si>
    <t>Ost.nespomenuti rashodi posl</t>
  </si>
  <si>
    <t>Naknada za upravno vijeće</t>
  </si>
  <si>
    <t>Premije osigur.prijevoznih sred</t>
  </si>
  <si>
    <t>Novčana nak.posl.nezap.inval</t>
  </si>
  <si>
    <t>Naknade građanima i kućanst</t>
  </si>
  <si>
    <t>Ostale nak.građ.i kućanstvima</t>
  </si>
  <si>
    <t>Nak.građ.i kućanst.u novcu</t>
  </si>
  <si>
    <t>Nak.građ.i kućanst.u naravi</t>
  </si>
  <si>
    <t>RASHODI POSLOVANJA</t>
  </si>
  <si>
    <t>Ras.za nabavu dugotr.imovine</t>
  </si>
  <si>
    <t>Rashodi za nabavu nefin.imov</t>
  </si>
  <si>
    <t>UKUPNO RASHODI</t>
  </si>
  <si>
    <t>Naziv računa</t>
  </si>
  <si>
    <t>Račun rashoda/
izdataka</t>
  </si>
  <si>
    <t>6=5/2*100</t>
  </si>
  <si>
    <t>7=5/4*100</t>
  </si>
  <si>
    <t>Ostvarenje/
izvršenje
 2022.</t>
  </si>
  <si>
    <t>Račun prihoda/
primitaka</t>
  </si>
  <si>
    <t>Sufinanc.cijene usl.participaci</t>
  </si>
  <si>
    <t>Prih.od obavlj.posla na tržištu</t>
  </si>
  <si>
    <t>Prihodi od pruženih usluga</t>
  </si>
  <si>
    <t>Donacije</t>
  </si>
  <si>
    <t>Tekuće donacije</t>
  </si>
  <si>
    <t>Prihodi za financ.rashoda posl</t>
  </si>
  <si>
    <t>PRIHODI POSLOVANJA</t>
  </si>
  <si>
    <t>Prihodi po posebnim propisim</t>
  </si>
  <si>
    <t>Izvor financiranja 43 Prihodi za posebne namjene</t>
  </si>
  <si>
    <t>Izvor financiranja 61 Donacije</t>
  </si>
  <si>
    <t>Usl.tekućeg i invest.održav.</t>
  </si>
  <si>
    <t>POLUGODIŠNJI IZVJEŠTAJ O IZVRŠENJU FINANCIJSKOG PLANA ZA 2023.G</t>
  </si>
  <si>
    <t>OPĆI DIO POLUGODIŠNJEG IZVJEŠTAJA O IZVRŠENJU FINANCIJSKOG PLANA ZA 2023.G</t>
  </si>
  <si>
    <t>RASH.ZA NAB.NEFIN.IMOVINE</t>
  </si>
  <si>
    <t>PRIHODI</t>
  </si>
  <si>
    <t>Izvorni plan
 2023</t>
  </si>
  <si>
    <t>Tekući plan
 2023</t>
  </si>
  <si>
    <t>Ostvarenje/
izvršenje
 2023.</t>
  </si>
  <si>
    <t>RAČUN PRIHODA I RASHODA</t>
  </si>
  <si>
    <t>sažetak Računa prihoda i rashoda</t>
  </si>
  <si>
    <t>Izvještaj o prihodima i rashodima prema ekonomskoj klasifikaciji</t>
  </si>
  <si>
    <t>Tek.prijen.između pror.korisn.</t>
  </si>
  <si>
    <t>Prij.između pror.kor.istog pror.</t>
  </si>
  <si>
    <t>Prijev.sred.u cestov.prometu</t>
  </si>
  <si>
    <t>Ras.za dod.ulag.na nef.imovini</t>
  </si>
  <si>
    <t>Izvještaj o prihodima i rashodima prema izvorima financiranja</t>
  </si>
  <si>
    <t>Prih.za fin.ras.za nab.nef.imov</t>
  </si>
  <si>
    <t>Izvor financiranja 52</t>
  </si>
  <si>
    <t>POSEBNI DIO POLUGODIŠNJEG IZVJEŠTAJA O IZVRŠENJU FINANCIJSKOG PLANA ZA 2023.G</t>
  </si>
  <si>
    <t>Izvor financiranja: 43</t>
  </si>
  <si>
    <t xml:space="preserve">Izvor financiranja: 11                                                                                             </t>
  </si>
  <si>
    <t>Izvor financiranja: 31</t>
  </si>
  <si>
    <t>Izvor financiranja: 52</t>
  </si>
  <si>
    <t>Izvor financiranja: 61</t>
  </si>
  <si>
    <t xml:space="preserve">Šifra programa: 4003 Podizanje kvalitete i dostupnosti soc.skrbi                                                                     </t>
  </si>
  <si>
    <t>Izvor financiranja: 11</t>
  </si>
  <si>
    <t xml:space="preserve">Aktivnost: K792000 Obnova voznog parka u sustavu socijalne skrbi                                         </t>
  </si>
  <si>
    <t>Prijevozna sredstva</t>
  </si>
  <si>
    <t>Prihodi iz nadležnog proračuna</t>
  </si>
  <si>
    <t>Naknade za prijevoz</t>
  </si>
  <si>
    <t>Prijenosi između pror.korisnika</t>
  </si>
  <si>
    <t>Tek.prijenosi između pror.kori</t>
  </si>
  <si>
    <t>Uređaji, strojevi i oprema</t>
  </si>
  <si>
    <t xml:space="preserve"> </t>
  </si>
  <si>
    <t xml:space="preserve">Izvor financiranja 11 Proračunski </t>
  </si>
  <si>
    <t xml:space="preserve">Izvor financiranja 31 Vlastiti </t>
  </si>
  <si>
    <t>CENTAR ZA ODGOJ I OBRAZOVANJE VELIKA GORICA</t>
  </si>
  <si>
    <t>Velika Gorica, Zagrebačka 90</t>
  </si>
  <si>
    <t>RAZLIKA - VIŠAK/MANJAK</t>
  </si>
  <si>
    <t>Članarine</t>
  </si>
  <si>
    <t>Računalne usluge</t>
  </si>
  <si>
    <t>Bank.usluge i usluge platnog pr.</t>
  </si>
  <si>
    <t>Naknade građanima i kuć.</t>
  </si>
  <si>
    <t>Rashodi za nabavu dugotr.im.</t>
  </si>
  <si>
    <t>Pomoći</t>
  </si>
  <si>
    <t>IZVJEŠTAJ O RASHODIMA PREMA FUNKCIJSKOJ KLASIFIKACIJI</t>
  </si>
  <si>
    <t>BROJČANA OZNAKA I NAZIV</t>
  </si>
  <si>
    <t>10 Socijalna zaštita</t>
  </si>
  <si>
    <t>1012 Invaliditet</t>
  </si>
  <si>
    <t>1070 Socijalna pomoć st.</t>
  </si>
  <si>
    <t>Plaće za prekovremeni rad</t>
  </si>
  <si>
    <t>Zatezne kamate</t>
  </si>
  <si>
    <t>A734194 Skrb o osobama s tjelesnim,intelektualnim ili osjetilnim oštećenjima</t>
  </si>
  <si>
    <t>A790010 Skrb o osobama s tjelesnim,intelektualnim ili osjetilnim oštećenjima</t>
  </si>
  <si>
    <t>A790010 Skrb o osobama s tjelesnim,intelektualnim i osjetilnim oštećenjima</t>
  </si>
  <si>
    <t>Naknade građnima i kuć.</t>
  </si>
  <si>
    <t>Rashodi za nabavu dugotr.im.3735,85</t>
  </si>
  <si>
    <t>Rashodi za nabavu dugotr.</t>
  </si>
  <si>
    <t>Finanijski rashodi</t>
  </si>
  <si>
    <t>Nikolina Vučković Barišić, prof.def</t>
  </si>
  <si>
    <t>RAVNATELJICA: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</si>
</sst>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0" xfId="0" applyNumberForma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 vertical="center" wrapText="1"/>
    </xf>
    <xf numFmtId="0" fontId="6" fillId="0" borderId="0" xfId="0" applyFont="1"/>
    <xf numFmtId="164" fontId="0" fillId="0" borderId="1" xfId="0" applyNumberFormat="1" applyBorder="1" applyAlignment="1">
      <alignment horizontal="right" vertical="center"/>
    </xf>
    <xf numFmtId="165" fontId="2" fillId="0" borderId="1" xfId="0" applyNumberFormat="1" applyFont="1" applyBorder="1"/>
    <xf numFmtId="165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3" xfId="0" applyBorder="1"/>
    <xf numFmtId="4" fontId="0" fillId="0" borderId="3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left" vertical="center" wrapText="1" indent="7"/>
    </xf>
    <xf numFmtId="165" fontId="0" fillId="0" borderId="1" xfId="0" applyNumberFormat="1" applyBorder="1" applyAlignment="1">
      <alignment horizontal="left" vertical="center" wrapText="1" indent="8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2"/>
  <sheetViews>
    <sheetView tabSelected="1" topLeftCell="A219" workbookViewId="0">
      <selection activeCell="F243" sqref="F243"/>
    </sheetView>
  </sheetViews>
  <sheetFormatPr defaultRowHeight="15" x14ac:dyDescent="0.25"/>
  <cols>
    <col min="1" max="1" width="9.140625" customWidth="1"/>
    <col min="2" max="2" width="25.140625" bestFit="1" customWidth="1"/>
    <col min="3" max="8" width="14.7109375" customWidth="1"/>
    <col min="9" max="9" width="10" bestFit="1" customWidth="1"/>
  </cols>
  <sheetData>
    <row r="1" spans="1:8" x14ac:dyDescent="0.25">
      <c r="A1" s="1" t="s">
        <v>98</v>
      </c>
      <c r="B1" s="1"/>
      <c r="C1" s="1"/>
      <c r="D1" s="2"/>
      <c r="E1" s="2"/>
      <c r="F1" s="2"/>
      <c r="G1" s="3"/>
      <c r="H1" s="2"/>
    </row>
    <row r="2" spans="1:8" x14ac:dyDescent="0.25">
      <c r="A2" s="1" t="s">
        <v>99</v>
      </c>
      <c r="B2" s="1"/>
      <c r="C2" s="1"/>
      <c r="D2" s="2"/>
      <c r="E2" s="2"/>
      <c r="F2" s="2"/>
      <c r="G2" s="3"/>
      <c r="H2" s="2"/>
    </row>
    <row r="5" spans="1:8" s="34" customFormat="1" x14ac:dyDescent="0.25">
      <c r="A5" s="47" t="s">
        <v>63</v>
      </c>
      <c r="B5" s="48"/>
      <c r="C5" s="48"/>
      <c r="D5" s="48"/>
      <c r="E5" s="48"/>
      <c r="F5" s="48"/>
      <c r="G5" s="48"/>
      <c r="H5" s="48"/>
    </row>
    <row r="6" spans="1:8" x14ac:dyDescent="0.25">
      <c r="A6" s="14"/>
      <c r="B6" s="15"/>
      <c r="C6" s="15"/>
      <c r="D6" s="15"/>
      <c r="E6" s="15"/>
      <c r="F6" s="15"/>
      <c r="G6" s="15"/>
      <c r="H6" s="15"/>
    </row>
    <row r="8" spans="1:8" s="34" customFormat="1" x14ac:dyDescent="0.25">
      <c r="A8" s="47" t="s">
        <v>64</v>
      </c>
      <c r="B8" s="48"/>
      <c r="C8" s="48"/>
      <c r="D8" s="48"/>
      <c r="E8" s="48"/>
      <c r="F8" s="48"/>
      <c r="G8" s="48"/>
      <c r="H8" s="48"/>
    </row>
    <row r="9" spans="1:8" x14ac:dyDescent="0.25">
      <c r="A9" s="14"/>
      <c r="B9" s="15"/>
      <c r="C9" s="15"/>
      <c r="D9" s="15"/>
      <c r="E9" s="15"/>
      <c r="F9" s="15"/>
      <c r="G9" s="15"/>
      <c r="H9" s="15"/>
    </row>
    <row r="10" spans="1:8" s="34" customFormat="1" x14ac:dyDescent="0.25">
      <c r="A10" s="47" t="s">
        <v>70</v>
      </c>
      <c r="B10" s="48"/>
      <c r="C10" s="48"/>
      <c r="D10" s="48"/>
      <c r="E10" s="48"/>
      <c r="F10" s="48"/>
      <c r="G10" s="48"/>
      <c r="H10" s="48"/>
    </row>
    <row r="11" spans="1:8" x14ac:dyDescent="0.25">
      <c r="A11" s="14"/>
      <c r="B11" s="15"/>
      <c r="C11" s="15"/>
      <c r="D11" s="15"/>
      <c r="E11" s="15"/>
      <c r="F11" s="15"/>
      <c r="G11" s="15"/>
      <c r="H11" s="15"/>
    </row>
    <row r="12" spans="1:8" x14ac:dyDescent="0.25">
      <c r="A12" s="51" t="s">
        <v>71</v>
      </c>
      <c r="B12" s="52"/>
      <c r="C12" s="52"/>
      <c r="D12" s="52"/>
      <c r="E12" s="52"/>
      <c r="F12" s="52"/>
      <c r="G12" s="52"/>
      <c r="H12" s="52"/>
    </row>
    <row r="13" spans="1:8" ht="60" x14ac:dyDescent="0.25">
      <c r="A13" s="5" t="s">
        <v>51</v>
      </c>
      <c r="B13" s="6" t="s">
        <v>46</v>
      </c>
      <c r="C13" s="5" t="s">
        <v>50</v>
      </c>
      <c r="D13" s="5" t="s">
        <v>67</v>
      </c>
      <c r="E13" s="5" t="s">
        <v>68</v>
      </c>
      <c r="F13" s="5" t="s">
        <v>69</v>
      </c>
      <c r="G13" s="5" t="s">
        <v>2</v>
      </c>
      <c r="H13" s="5" t="s">
        <v>2</v>
      </c>
    </row>
    <row r="14" spans="1:8" x14ac:dyDescent="0.25">
      <c r="A14" s="5"/>
      <c r="B14" s="6">
        <v>1</v>
      </c>
      <c r="C14" s="5">
        <v>2</v>
      </c>
      <c r="D14" s="5">
        <v>3</v>
      </c>
      <c r="E14" s="5">
        <v>4</v>
      </c>
      <c r="F14" s="5">
        <v>5</v>
      </c>
      <c r="G14" s="5" t="s">
        <v>48</v>
      </c>
      <c r="H14" s="5" t="s">
        <v>49</v>
      </c>
    </row>
    <row r="15" spans="1:8" x14ac:dyDescent="0.25">
      <c r="A15" s="28">
        <v>3</v>
      </c>
      <c r="B15" s="6" t="s">
        <v>42</v>
      </c>
      <c r="C15" s="19">
        <v>951128.11</v>
      </c>
      <c r="D15" s="19">
        <v>2266785</v>
      </c>
      <c r="E15" s="19">
        <v>2266785</v>
      </c>
      <c r="F15" s="19">
        <v>1040311.32</v>
      </c>
      <c r="G15" s="35">
        <v>109.38</v>
      </c>
      <c r="H15" s="35">
        <v>47.7</v>
      </c>
    </row>
    <row r="16" spans="1:8" x14ac:dyDescent="0.25">
      <c r="A16" s="28">
        <v>4</v>
      </c>
      <c r="B16" s="6" t="s">
        <v>65</v>
      </c>
      <c r="C16" s="19">
        <v>4258.4399999999996</v>
      </c>
      <c r="D16" s="19"/>
      <c r="E16" s="19"/>
      <c r="F16" s="19">
        <v>27517.24</v>
      </c>
      <c r="G16" s="35">
        <f t="shared" ref="G16:G18" si="0">F16/C16*100</f>
        <v>646.18123068541536</v>
      </c>
      <c r="H16" s="35"/>
    </row>
    <row r="17" spans="1:8" x14ac:dyDescent="0.25">
      <c r="A17" s="28">
        <v>6</v>
      </c>
      <c r="B17" s="6" t="s">
        <v>66</v>
      </c>
      <c r="C17" s="19">
        <v>954041.18</v>
      </c>
      <c r="D17" s="19">
        <v>2266785</v>
      </c>
      <c r="E17" s="19">
        <v>2266775</v>
      </c>
      <c r="F17" s="19">
        <v>1080234.76</v>
      </c>
      <c r="G17" s="35">
        <f t="shared" si="0"/>
        <v>113.22726761123664</v>
      </c>
      <c r="H17" s="35">
        <f t="shared" ref="H17" si="1">F17/E17*100</f>
        <v>47.655138247069075</v>
      </c>
    </row>
    <row r="18" spans="1:8" x14ac:dyDescent="0.25">
      <c r="A18" s="18"/>
      <c r="B18" s="6" t="s">
        <v>100</v>
      </c>
      <c r="C18" s="19">
        <v>-1345.37</v>
      </c>
      <c r="D18" s="19"/>
      <c r="E18" s="19"/>
      <c r="F18" s="19">
        <v>12406.2</v>
      </c>
      <c r="G18" s="35">
        <f t="shared" si="0"/>
        <v>-922.14037773995267</v>
      </c>
      <c r="H18" s="35"/>
    </row>
    <row r="19" spans="1:8" x14ac:dyDescent="0.25">
      <c r="A19" s="14"/>
      <c r="B19" s="15"/>
      <c r="C19" s="16"/>
      <c r="D19" s="16"/>
      <c r="E19" s="16"/>
      <c r="F19" s="16"/>
      <c r="G19" s="15"/>
      <c r="H19" s="15"/>
    </row>
    <row r="20" spans="1:8" x14ac:dyDescent="0.25">
      <c r="A20" s="53" t="s">
        <v>72</v>
      </c>
      <c r="B20" s="53"/>
      <c r="C20" s="53"/>
      <c r="D20" s="53"/>
      <c r="E20" s="53"/>
      <c r="F20" s="53"/>
      <c r="G20" s="53"/>
      <c r="H20" s="53"/>
    </row>
    <row r="21" spans="1:8" ht="60" x14ac:dyDescent="0.25">
      <c r="A21" s="5" t="s">
        <v>51</v>
      </c>
      <c r="B21" s="6" t="s">
        <v>46</v>
      </c>
      <c r="C21" s="5" t="s">
        <v>50</v>
      </c>
      <c r="D21" s="5" t="s">
        <v>67</v>
      </c>
      <c r="E21" s="5" t="s">
        <v>68</v>
      </c>
      <c r="F21" s="5" t="s">
        <v>69</v>
      </c>
      <c r="G21" s="5" t="s">
        <v>2</v>
      </c>
      <c r="H21" s="5" t="s">
        <v>2</v>
      </c>
    </row>
    <row r="22" spans="1:8" x14ac:dyDescent="0.25">
      <c r="A22" s="5"/>
      <c r="B22" s="6">
        <v>1</v>
      </c>
      <c r="C22" s="5">
        <v>2</v>
      </c>
      <c r="D22" s="5">
        <v>3</v>
      </c>
      <c r="E22" s="5">
        <v>4</v>
      </c>
      <c r="F22" s="5">
        <v>5</v>
      </c>
      <c r="G22" s="5" t="s">
        <v>48</v>
      </c>
      <c r="H22" s="5" t="s">
        <v>49</v>
      </c>
    </row>
    <row r="23" spans="1:8" x14ac:dyDescent="0.25">
      <c r="A23" s="29">
        <v>63</v>
      </c>
      <c r="B23" s="42" t="s">
        <v>3</v>
      </c>
      <c r="C23" s="20">
        <v>55795.35</v>
      </c>
      <c r="D23" s="20">
        <v>91581</v>
      </c>
      <c r="E23" s="20">
        <v>91581</v>
      </c>
      <c r="F23" s="20">
        <v>82499.87</v>
      </c>
      <c r="G23" s="45">
        <v>147.80000000000001</v>
      </c>
      <c r="H23" s="46">
        <v>90.1</v>
      </c>
    </row>
    <row r="24" spans="1:8" x14ac:dyDescent="0.25">
      <c r="A24" s="29">
        <v>639</v>
      </c>
      <c r="B24" s="6" t="s">
        <v>74</v>
      </c>
      <c r="C24" s="20">
        <v>41992.18</v>
      </c>
      <c r="D24" s="20">
        <v>66361</v>
      </c>
      <c r="E24" s="20">
        <v>66361</v>
      </c>
      <c r="F24" s="20">
        <v>68509.87</v>
      </c>
      <c r="G24" s="45">
        <v>163.1</v>
      </c>
      <c r="H24" s="45">
        <v>103.2</v>
      </c>
    </row>
    <row r="25" spans="1:8" x14ac:dyDescent="0.25">
      <c r="A25" s="29">
        <v>6391</v>
      </c>
      <c r="B25" s="6" t="s">
        <v>73</v>
      </c>
      <c r="C25" s="20">
        <v>41992.18</v>
      </c>
      <c r="D25" s="20">
        <v>66361</v>
      </c>
      <c r="E25" s="20">
        <v>66361</v>
      </c>
      <c r="F25" s="20">
        <v>68509.87</v>
      </c>
      <c r="G25" s="45">
        <v>163.1</v>
      </c>
      <c r="H25" s="45">
        <v>103.2</v>
      </c>
    </row>
    <row r="26" spans="1:8" s="11" customFormat="1" x14ac:dyDescent="0.25">
      <c r="A26" s="30">
        <v>65</v>
      </c>
      <c r="B26" s="9" t="s">
        <v>59</v>
      </c>
      <c r="C26" s="10">
        <v>2762.26</v>
      </c>
      <c r="D26" s="10">
        <v>13273</v>
      </c>
      <c r="E26" s="10">
        <v>13273</v>
      </c>
      <c r="F26" s="10">
        <v>5135.63</v>
      </c>
      <c r="G26" s="36">
        <f>F26/C26*100</f>
        <v>185.92131081071295</v>
      </c>
      <c r="H26" s="36">
        <f>F26/E26*100</f>
        <v>38.692307692307693</v>
      </c>
    </row>
    <row r="27" spans="1:8" x14ac:dyDescent="0.25">
      <c r="A27" s="31">
        <v>6526</v>
      </c>
      <c r="B27" s="7" t="s">
        <v>52</v>
      </c>
      <c r="C27" s="4">
        <v>2762.26</v>
      </c>
      <c r="D27" s="4">
        <v>13273</v>
      </c>
      <c r="E27" s="4">
        <v>13273</v>
      </c>
      <c r="F27" s="4">
        <v>5135.63</v>
      </c>
      <c r="G27" s="37">
        <f t="shared" ref="G27:G37" si="2">F27/C27*100</f>
        <v>185.92131081071295</v>
      </c>
      <c r="H27" s="37">
        <f t="shared" ref="H27:H37" si="3">F27/E27*100</f>
        <v>38.692307692307693</v>
      </c>
    </row>
    <row r="28" spans="1:8" s="11" customFormat="1" x14ac:dyDescent="0.25">
      <c r="A28" s="30">
        <v>66</v>
      </c>
      <c r="B28" s="9" t="s">
        <v>5</v>
      </c>
      <c r="C28" s="10">
        <v>2019.38</v>
      </c>
      <c r="D28" s="10">
        <v>5311</v>
      </c>
      <c r="E28" s="10">
        <v>5311</v>
      </c>
      <c r="F28" s="10">
        <v>2371.23</v>
      </c>
      <c r="G28" s="36">
        <f>F28/C28*100</f>
        <v>117.42366468916201</v>
      </c>
      <c r="H28" s="36">
        <f t="shared" si="3"/>
        <v>44.647524006778383</v>
      </c>
    </row>
    <row r="29" spans="1:8" x14ac:dyDescent="0.25">
      <c r="A29" s="31">
        <v>661</v>
      </c>
      <c r="B29" s="7" t="s">
        <v>53</v>
      </c>
      <c r="C29" s="4">
        <v>1223.04</v>
      </c>
      <c r="D29" s="4">
        <v>1992</v>
      </c>
      <c r="E29" s="4">
        <v>1992</v>
      </c>
      <c r="F29" s="4">
        <v>1506.23</v>
      </c>
      <c r="G29" s="37">
        <f t="shared" si="2"/>
        <v>123.15459837781266</v>
      </c>
      <c r="H29" s="37">
        <f t="shared" si="3"/>
        <v>75.613955823293182</v>
      </c>
    </row>
    <row r="30" spans="1:8" x14ac:dyDescent="0.25">
      <c r="A30" s="31">
        <v>6614</v>
      </c>
      <c r="B30" s="7" t="s">
        <v>54</v>
      </c>
      <c r="C30" s="4">
        <v>1223.04</v>
      </c>
      <c r="D30" s="4">
        <v>1992</v>
      </c>
      <c r="E30" s="4">
        <v>1992</v>
      </c>
      <c r="F30" s="4">
        <v>1506.23</v>
      </c>
      <c r="G30" s="37">
        <f t="shared" si="2"/>
        <v>123.15459837781266</v>
      </c>
      <c r="H30" s="37">
        <f t="shared" si="3"/>
        <v>75.613955823293182</v>
      </c>
    </row>
    <row r="31" spans="1:8" x14ac:dyDescent="0.25">
      <c r="A31" s="31">
        <v>663</v>
      </c>
      <c r="B31" s="7" t="s">
        <v>55</v>
      </c>
      <c r="C31" s="4">
        <v>796.34</v>
      </c>
      <c r="D31" s="4">
        <v>3319</v>
      </c>
      <c r="E31" s="4">
        <v>3319</v>
      </c>
      <c r="F31" s="4">
        <v>865</v>
      </c>
      <c r="G31" s="37">
        <f t="shared" si="2"/>
        <v>108.62194540020593</v>
      </c>
      <c r="H31" s="37">
        <f t="shared" si="3"/>
        <v>26.062066887616751</v>
      </c>
    </row>
    <row r="32" spans="1:8" x14ac:dyDescent="0.25">
      <c r="A32" s="31">
        <v>6631</v>
      </c>
      <c r="B32" s="7" t="s">
        <v>56</v>
      </c>
      <c r="C32" s="4">
        <v>796.34</v>
      </c>
      <c r="D32" s="4">
        <v>3319</v>
      </c>
      <c r="E32" s="4">
        <v>3319</v>
      </c>
      <c r="F32" s="4">
        <v>865</v>
      </c>
      <c r="G32" s="37">
        <v>108.6</v>
      </c>
      <c r="H32" s="37">
        <f t="shared" si="3"/>
        <v>26.062066887616751</v>
      </c>
    </row>
    <row r="33" spans="1:8" ht="14.25" customHeight="1" x14ac:dyDescent="0.25">
      <c r="A33" s="31"/>
      <c r="B33" s="7"/>
      <c r="C33" s="4"/>
      <c r="D33" s="4"/>
      <c r="E33" s="4"/>
      <c r="F33" s="4"/>
      <c r="G33" s="37"/>
      <c r="H33" s="37"/>
    </row>
    <row r="34" spans="1:8" s="11" customFormat="1" x14ac:dyDescent="0.25">
      <c r="A34" s="30">
        <v>67</v>
      </c>
      <c r="B34" s="41" t="s">
        <v>90</v>
      </c>
      <c r="C34" s="10">
        <v>893464.19</v>
      </c>
      <c r="D34" s="10">
        <v>2153967</v>
      </c>
      <c r="E34" s="10">
        <v>2153967</v>
      </c>
      <c r="F34" s="10">
        <v>990228.03</v>
      </c>
      <c r="G34" s="36">
        <f t="shared" si="2"/>
        <v>110.83018671403049</v>
      </c>
      <c r="H34" s="36">
        <f t="shared" si="3"/>
        <v>45.972293447392651</v>
      </c>
    </row>
    <row r="35" spans="1:8" x14ac:dyDescent="0.25">
      <c r="A35" s="31">
        <v>6711</v>
      </c>
      <c r="B35" s="7" t="s">
        <v>57</v>
      </c>
      <c r="C35" s="4">
        <v>893464.19</v>
      </c>
      <c r="D35" s="4">
        <v>2153967</v>
      </c>
      <c r="E35" s="4">
        <v>21539637</v>
      </c>
      <c r="F35" s="4">
        <v>963696.74</v>
      </c>
      <c r="G35" s="37">
        <f t="shared" si="2"/>
        <v>107.86070116587439</v>
      </c>
      <c r="H35" s="37">
        <f t="shared" si="3"/>
        <v>4.4740621209168943</v>
      </c>
    </row>
    <row r="36" spans="1:8" x14ac:dyDescent="0.25">
      <c r="A36" s="31">
        <v>6712</v>
      </c>
      <c r="B36" s="7" t="s">
        <v>78</v>
      </c>
      <c r="C36" s="4">
        <v>0</v>
      </c>
      <c r="D36" s="4">
        <v>0</v>
      </c>
      <c r="E36" s="4">
        <v>0</v>
      </c>
      <c r="F36" s="4">
        <v>26531.29</v>
      </c>
      <c r="G36" s="37"/>
      <c r="H36" s="37"/>
    </row>
    <row r="37" spans="1:8" s="11" customFormat="1" x14ac:dyDescent="0.25">
      <c r="A37" s="30">
        <v>6</v>
      </c>
      <c r="B37" s="9" t="s">
        <v>58</v>
      </c>
      <c r="C37" s="10">
        <v>954041.18</v>
      </c>
      <c r="D37" s="10">
        <v>2264132</v>
      </c>
      <c r="E37" s="10">
        <v>2264132</v>
      </c>
      <c r="F37" s="10">
        <v>1080234.76</v>
      </c>
      <c r="G37" s="36">
        <f t="shared" si="2"/>
        <v>113.22726761123664</v>
      </c>
      <c r="H37" s="36">
        <f t="shared" si="3"/>
        <v>47.710767746756815</v>
      </c>
    </row>
    <row r="38" spans="1:8" x14ac:dyDescent="0.25">
      <c r="A38" s="31">
        <v>31</v>
      </c>
      <c r="B38" s="7" t="s">
        <v>6</v>
      </c>
      <c r="C38" s="4">
        <v>751311.41</v>
      </c>
      <c r="D38" s="4">
        <v>1728695</v>
      </c>
      <c r="E38" s="4">
        <v>1728695</v>
      </c>
      <c r="F38" s="4">
        <v>831570.88</v>
      </c>
      <c r="G38" s="37">
        <f>F38/C38*100</f>
        <v>110.68258367059805</v>
      </c>
      <c r="H38" s="37">
        <f>F38/E38*100</f>
        <v>48.103967443649694</v>
      </c>
    </row>
    <row r="39" spans="1:8" x14ac:dyDescent="0.25">
      <c r="A39" s="31">
        <v>311</v>
      </c>
      <c r="B39" s="7" t="s">
        <v>7</v>
      </c>
      <c r="C39" s="4">
        <v>626471.51</v>
      </c>
      <c r="D39" s="4">
        <v>1431818</v>
      </c>
      <c r="E39" s="4">
        <v>1431818</v>
      </c>
      <c r="F39" s="4">
        <v>688134.85</v>
      </c>
      <c r="G39" s="37">
        <f t="shared" ref="G39:G95" si="4">F39/C39*100</f>
        <v>109.84295997754153</v>
      </c>
      <c r="H39" s="37">
        <f t="shared" ref="H39:H95" si="5">F39/E39*100</f>
        <v>48.060217848916551</v>
      </c>
    </row>
    <row r="40" spans="1:8" x14ac:dyDescent="0.25">
      <c r="A40" s="31">
        <v>3111</v>
      </c>
      <c r="B40" s="7" t="s">
        <v>13</v>
      </c>
      <c r="C40" s="4">
        <v>492951.56</v>
      </c>
      <c r="D40" s="4">
        <v>1111152</v>
      </c>
      <c r="E40" s="4">
        <v>1111152</v>
      </c>
      <c r="F40" s="4">
        <v>538569.68000000005</v>
      </c>
      <c r="G40" s="37">
        <f t="shared" si="4"/>
        <v>109.25407762174441</v>
      </c>
      <c r="H40" s="37">
        <f t="shared" si="5"/>
        <v>48.469487522859161</v>
      </c>
    </row>
    <row r="41" spans="1:8" x14ac:dyDescent="0.25">
      <c r="A41" s="31">
        <v>3113</v>
      </c>
      <c r="B41" s="7" t="s">
        <v>112</v>
      </c>
      <c r="C41" s="4">
        <v>6530.43</v>
      </c>
      <c r="D41" s="4">
        <v>20094</v>
      </c>
      <c r="E41" s="4">
        <v>20094</v>
      </c>
      <c r="F41" s="4">
        <v>8967.2999999999993</v>
      </c>
      <c r="G41" s="37">
        <f t="shared" si="4"/>
        <v>137.31561321383123</v>
      </c>
      <c r="H41" s="37">
        <f t="shared" si="5"/>
        <v>44.626754255001487</v>
      </c>
    </row>
    <row r="42" spans="1:8" x14ac:dyDescent="0.25">
      <c r="A42" s="31">
        <v>3114</v>
      </c>
      <c r="B42" s="7" t="s">
        <v>14</v>
      </c>
      <c r="C42" s="4">
        <v>126989.52</v>
      </c>
      <c r="D42" s="4">
        <v>300572</v>
      </c>
      <c r="E42" s="4">
        <v>300572</v>
      </c>
      <c r="F42" s="4">
        <v>140597.87</v>
      </c>
      <c r="G42" s="37">
        <f t="shared" si="4"/>
        <v>110.71612051136188</v>
      </c>
      <c r="H42" s="37">
        <f t="shared" si="5"/>
        <v>46.776768960515284</v>
      </c>
    </row>
    <row r="43" spans="1:8" x14ac:dyDescent="0.25">
      <c r="A43" s="31">
        <v>312</v>
      </c>
      <c r="B43" s="7" t="s">
        <v>15</v>
      </c>
      <c r="C43" s="4">
        <v>22657.55</v>
      </c>
      <c r="D43" s="4">
        <v>61827</v>
      </c>
      <c r="E43" s="4">
        <v>61827</v>
      </c>
      <c r="F43" s="4">
        <v>29893.68</v>
      </c>
      <c r="G43" s="37">
        <f t="shared" si="4"/>
        <v>131.9369481695947</v>
      </c>
      <c r="H43" s="37">
        <f t="shared" si="5"/>
        <v>48.350526469018391</v>
      </c>
    </row>
    <row r="44" spans="1:8" x14ac:dyDescent="0.25">
      <c r="A44" s="31">
        <v>3121</v>
      </c>
      <c r="B44" s="7" t="s">
        <v>15</v>
      </c>
      <c r="C44" s="4">
        <v>22657.55</v>
      </c>
      <c r="D44" s="4">
        <v>51827</v>
      </c>
      <c r="E44" s="4">
        <v>61827</v>
      </c>
      <c r="F44" s="4">
        <v>29893.68</v>
      </c>
      <c r="G44" s="37">
        <f t="shared" si="4"/>
        <v>131.9369481695947</v>
      </c>
      <c r="H44" s="37">
        <f t="shared" si="5"/>
        <v>48.350526469018391</v>
      </c>
    </row>
    <row r="45" spans="1:8" ht="45" x14ac:dyDescent="0.25">
      <c r="A45" s="5" t="s">
        <v>47</v>
      </c>
      <c r="B45" s="6" t="s">
        <v>46</v>
      </c>
      <c r="C45" s="5" t="s">
        <v>50</v>
      </c>
      <c r="D45" s="5" t="s">
        <v>67</v>
      </c>
      <c r="E45" s="5" t="s">
        <v>68</v>
      </c>
      <c r="F45" s="5" t="s">
        <v>69</v>
      </c>
      <c r="G45" s="5" t="s">
        <v>2</v>
      </c>
      <c r="H45" s="5" t="s">
        <v>2</v>
      </c>
    </row>
    <row r="46" spans="1:8" x14ac:dyDescent="0.25">
      <c r="A46" s="5"/>
      <c r="B46" s="6">
        <v>1</v>
      </c>
      <c r="C46" s="5">
        <v>2</v>
      </c>
      <c r="D46" s="5">
        <v>3</v>
      </c>
      <c r="E46" s="5">
        <v>4</v>
      </c>
      <c r="F46" s="5">
        <v>5</v>
      </c>
      <c r="G46" s="5" t="s">
        <v>48</v>
      </c>
      <c r="H46" s="5" t="s">
        <v>49</v>
      </c>
    </row>
    <row r="47" spans="1:8" x14ac:dyDescent="0.25">
      <c r="A47" s="31">
        <v>313</v>
      </c>
      <c r="B47" s="7" t="s">
        <v>16</v>
      </c>
      <c r="C47" s="4">
        <v>102182.35</v>
      </c>
      <c r="D47" s="4">
        <v>235050</v>
      </c>
      <c r="E47" s="4">
        <v>235050</v>
      </c>
      <c r="F47" s="4">
        <v>113542.35</v>
      </c>
      <c r="G47" s="38">
        <f t="shared" si="4"/>
        <v>111.11737986061195</v>
      </c>
      <c r="H47" s="38">
        <f t="shared" si="5"/>
        <v>48.30561582641991</v>
      </c>
    </row>
    <row r="48" spans="1:8" x14ac:dyDescent="0.25">
      <c r="A48" s="31">
        <v>3132</v>
      </c>
      <c r="B48" s="7" t="s">
        <v>17</v>
      </c>
      <c r="C48" s="4">
        <v>102182.35</v>
      </c>
      <c r="D48" s="4">
        <v>235050</v>
      </c>
      <c r="E48" s="4">
        <v>235050</v>
      </c>
      <c r="F48" s="4">
        <v>113542.35</v>
      </c>
      <c r="G48" s="38">
        <f t="shared" si="4"/>
        <v>111.11737986061195</v>
      </c>
      <c r="H48" s="38">
        <f t="shared" si="5"/>
        <v>48.30561582641991</v>
      </c>
    </row>
    <row r="49" spans="1:8" x14ac:dyDescent="0.25">
      <c r="A49" s="31">
        <v>32</v>
      </c>
      <c r="B49" s="7" t="s">
        <v>8</v>
      </c>
      <c r="C49" s="4">
        <v>165048.84</v>
      </c>
      <c r="D49" s="4">
        <v>440366</v>
      </c>
      <c r="E49" s="4">
        <v>440366</v>
      </c>
      <c r="F49" s="4">
        <v>151438.26</v>
      </c>
      <c r="G49" s="38">
        <f t="shared" si="4"/>
        <v>91.753604569411095</v>
      </c>
      <c r="H49" s="38">
        <f t="shared" si="5"/>
        <v>34.389180817774303</v>
      </c>
    </row>
    <row r="50" spans="1:8" x14ac:dyDescent="0.25">
      <c r="A50" s="31">
        <v>321</v>
      </c>
      <c r="B50" s="7" t="s">
        <v>18</v>
      </c>
      <c r="C50" s="4">
        <v>22971.37</v>
      </c>
      <c r="D50" s="4">
        <v>49630</v>
      </c>
      <c r="E50" s="4">
        <v>49630</v>
      </c>
      <c r="F50" s="4">
        <v>26995.21</v>
      </c>
      <c r="G50" s="38">
        <f t="shared" si="4"/>
        <v>117.51676108129381</v>
      </c>
      <c r="H50" s="38">
        <f t="shared" si="5"/>
        <v>54.392927664718918</v>
      </c>
    </row>
    <row r="51" spans="1:8" x14ac:dyDescent="0.25">
      <c r="A51" s="31">
        <v>3211</v>
      </c>
      <c r="B51" s="7" t="s">
        <v>19</v>
      </c>
      <c r="C51" s="4">
        <v>2282.83</v>
      </c>
      <c r="D51" s="4">
        <v>4646</v>
      </c>
      <c r="E51" s="4">
        <v>4646</v>
      </c>
      <c r="F51" s="4">
        <v>5920.02</v>
      </c>
      <c r="G51" s="38">
        <f t="shared" si="4"/>
        <v>259.32811466469252</v>
      </c>
      <c r="H51" s="38">
        <f t="shared" si="5"/>
        <v>127.4218682737839</v>
      </c>
    </row>
    <row r="52" spans="1:8" x14ac:dyDescent="0.25">
      <c r="A52" s="31">
        <v>3212</v>
      </c>
      <c r="B52" s="7" t="s">
        <v>91</v>
      </c>
      <c r="C52" s="4">
        <v>19338.09</v>
      </c>
      <c r="D52" s="4">
        <v>41666</v>
      </c>
      <c r="E52" s="4">
        <v>41666</v>
      </c>
      <c r="F52" s="4">
        <v>18657.009999999998</v>
      </c>
      <c r="G52" s="38">
        <f t="shared" si="4"/>
        <v>96.478038937661353</v>
      </c>
      <c r="H52" s="38">
        <f t="shared" si="5"/>
        <v>44.777540440647044</v>
      </c>
    </row>
    <row r="53" spans="1:8" x14ac:dyDescent="0.25">
      <c r="A53" s="31">
        <v>3213</v>
      </c>
      <c r="B53" s="7" t="s">
        <v>20</v>
      </c>
      <c r="C53" s="4">
        <v>1350.45</v>
      </c>
      <c r="D53" s="4">
        <v>3318</v>
      </c>
      <c r="E53" s="4">
        <v>3318</v>
      </c>
      <c r="F53" s="4">
        <v>2418.1799999999998</v>
      </c>
      <c r="G53" s="38">
        <f t="shared" si="4"/>
        <v>179.06475619238029</v>
      </c>
      <c r="H53" s="38">
        <f t="shared" si="5"/>
        <v>72.880650994575035</v>
      </c>
    </row>
    <row r="54" spans="1:8" x14ac:dyDescent="0.25">
      <c r="A54" s="31">
        <v>322</v>
      </c>
      <c r="B54" s="7" t="s">
        <v>21</v>
      </c>
      <c r="C54" s="4">
        <v>105230.18</v>
      </c>
      <c r="D54" s="4">
        <v>291994</v>
      </c>
      <c r="E54" s="4">
        <v>291994</v>
      </c>
      <c r="F54" s="4">
        <v>85444.72</v>
      </c>
      <c r="G54" s="38">
        <f t="shared" si="4"/>
        <v>81.197922497139132</v>
      </c>
      <c r="H54" s="38">
        <f t="shared" si="5"/>
        <v>29.262491695034832</v>
      </c>
    </row>
    <row r="55" spans="1:8" x14ac:dyDescent="0.25">
      <c r="A55" s="31">
        <v>3221</v>
      </c>
      <c r="B55" s="7" t="s">
        <v>22</v>
      </c>
      <c r="C55" s="4">
        <v>11529.59</v>
      </c>
      <c r="D55" s="4">
        <v>27209</v>
      </c>
      <c r="E55" s="4">
        <v>27209</v>
      </c>
      <c r="F55" s="4">
        <v>9106.84</v>
      </c>
      <c r="G55" s="38">
        <f t="shared" si="4"/>
        <v>78.986676889637877</v>
      </c>
      <c r="H55" s="38">
        <f t="shared" si="5"/>
        <v>33.469954794369514</v>
      </c>
    </row>
    <row r="56" spans="1:8" x14ac:dyDescent="0.25">
      <c r="A56" s="31">
        <v>3222</v>
      </c>
      <c r="B56" s="7" t="s">
        <v>23</v>
      </c>
      <c r="C56" s="4">
        <v>21704.52</v>
      </c>
      <c r="D56" s="4">
        <v>117462</v>
      </c>
      <c r="E56" s="4">
        <v>117462</v>
      </c>
      <c r="F56" s="4">
        <v>32851.440000000002</v>
      </c>
      <c r="G56" s="38">
        <f t="shared" si="4"/>
        <v>151.35759740367445</v>
      </c>
      <c r="H56" s="38">
        <f t="shared" si="5"/>
        <v>27.967717219185783</v>
      </c>
    </row>
    <row r="57" spans="1:8" x14ac:dyDescent="0.25">
      <c r="A57" s="31">
        <v>3223</v>
      </c>
      <c r="B57" s="7" t="s">
        <v>24</v>
      </c>
      <c r="C57" s="4">
        <v>68870.05</v>
      </c>
      <c r="D57" s="4">
        <v>132723</v>
      </c>
      <c r="E57" s="4">
        <v>132723</v>
      </c>
      <c r="F57" s="4">
        <v>39204.239999999998</v>
      </c>
      <c r="G57" s="38">
        <f t="shared" si="4"/>
        <v>56.924947782091053</v>
      </c>
      <c r="H57" s="38">
        <f t="shared" si="5"/>
        <v>29.538391989331164</v>
      </c>
    </row>
    <row r="58" spans="1:8" x14ac:dyDescent="0.25">
      <c r="A58" s="31">
        <v>3224</v>
      </c>
      <c r="B58" s="7" t="s">
        <v>25</v>
      </c>
      <c r="C58" s="4">
        <v>1104.83</v>
      </c>
      <c r="D58" s="4">
        <v>6636</v>
      </c>
      <c r="E58" s="4">
        <v>6636</v>
      </c>
      <c r="F58" s="4">
        <v>965.92</v>
      </c>
      <c r="G58" s="38">
        <f t="shared" si="4"/>
        <v>87.427024972167672</v>
      </c>
      <c r="H58" s="38">
        <f t="shared" si="5"/>
        <v>14.55575647980711</v>
      </c>
    </row>
    <row r="59" spans="1:8" x14ac:dyDescent="0.25">
      <c r="A59" s="31">
        <v>3225</v>
      </c>
      <c r="B59" s="7" t="s">
        <v>26</v>
      </c>
      <c r="C59" s="4">
        <v>2021.19</v>
      </c>
      <c r="D59" s="4">
        <v>3982</v>
      </c>
      <c r="E59" s="4">
        <v>3982</v>
      </c>
      <c r="F59" s="4">
        <v>1084.53</v>
      </c>
      <c r="G59" s="38">
        <f t="shared" si="4"/>
        <v>53.65799355825034</v>
      </c>
      <c r="H59" s="38">
        <f t="shared" si="5"/>
        <v>27.235811150175792</v>
      </c>
    </row>
    <row r="60" spans="1:8" x14ac:dyDescent="0.25">
      <c r="A60" s="31">
        <v>3227</v>
      </c>
      <c r="B60" s="7" t="s">
        <v>27</v>
      </c>
      <c r="C60" s="4"/>
      <c r="D60" s="4">
        <v>3982</v>
      </c>
      <c r="E60" s="4">
        <v>3982</v>
      </c>
      <c r="F60" s="4">
        <v>2231.75</v>
      </c>
      <c r="G60" s="38"/>
      <c r="H60" s="38">
        <f t="shared" si="5"/>
        <v>56.045956805625316</v>
      </c>
    </row>
    <row r="61" spans="1:8" x14ac:dyDescent="0.25">
      <c r="A61" s="31">
        <v>323</v>
      </c>
      <c r="B61" s="7" t="s">
        <v>9</v>
      </c>
      <c r="C61" s="4">
        <v>34614.36</v>
      </c>
      <c r="D61" s="4">
        <v>89188</v>
      </c>
      <c r="E61" s="4">
        <v>89188</v>
      </c>
      <c r="F61" s="4">
        <v>35261.99</v>
      </c>
      <c r="G61" s="38">
        <f t="shared" si="4"/>
        <v>101.87098649231127</v>
      </c>
      <c r="H61" s="38">
        <f t="shared" si="5"/>
        <v>39.536697762030762</v>
      </c>
    </row>
    <row r="62" spans="1:8" x14ac:dyDescent="0.25">
      <c r="A62" s="31">
        <v>3231</v>
      </c>
      <c r="B62" s="7" t="s">
        <v>28</v>
      </c>
      <c r="C62" s="4">
        <v>2290.29</v>
      </c>
      <c r="D62" s="4">
        <v>5309</v>
      </c>
      <c r="E62" s="4">
        <v>5309</v>
      </c>
      <c r="F62" s="4">
        <v>2349.04</v>
      </c>
      <c r="G62" s="38">
        <f t="shared" si="4"/>
        <v>102.56517733562124</v>
      </c>
      <c r="H62" s="38">
        <f t="shared" si="5"/>
        <v>44.246374081747973</v>
      </c>
    </row>
    <row r="63" spans="1:8" x14ac:dyDescent="0.25">
      <c r="A63" s="31">
        <v>3232</v>
      </c>
      <c r="B63" s="7" t="s">
        <v>62</v>
      </c>
      <c r="C63" s="4">
        <v>7899.82</v>
      </c>
      <c r="D63" s="4">
        <v>16853</v>
      </c>
      <c r="E63" s="4">
        <v>16853</v>
      </c>
      <c r="F63" s="4">
        <v>5521.45</v>
      </c>
      <c r="G63" s="38">
        <f t="shared" si="4"/>
        <v>69.893364658941593</v>
      </c>
      <c r="H63" s="38">
        <f t="shared" si="5"/>
        <v>32.762416187029011</v>
      </c>
    </row>
    <row r="64" spans="1:8" x14ac:dyDescent="0.25">
      <c r="A64" s="31">
        <v>3233</v>
      </c>
      <c r="B64" s="7" t="s">
        <v>29</v>
      </c>
      <c r="C64" s="4">
        <v>265.45</v>
      </c>
      <c r="D64" s="4">
        <v>664</v>
      </c>
      <c r="E64" s="4">
        <v>664</v>
      </c>
      <c r="F64" s="4">
        <v>265.5</v>
      </c>
      <c r="G64" s="38">
        <f t="shared" si="4"/>
        <v>100.01883593897156</v>
      </c>
      <c r="H64" s="38">
        <f t="shared" si="5"/>
        <v>39.984939759036145</v>
      </c>
    </row>
    <row r="65" spans="1:8" x14ac:dyDescent="0.25">
      <c r="A65" s="31">
        <v>3234</v>
      </c>
      <c r="B65" s="7" t="s">
        <v>30</v>
      </c>
      <c r="C65" s="4">
        <v>10210.24</v>
      </c>
      <c r="D65" s="4">
        <v>26545</v>
      </c>
      <c r="E65" s="4">
        <v>26545</v>
      </c>
      <c r="F65" s="4">
        <v>9874.7800000000007</v>
      </c>
      <c r="G65" s="38">
        <f t="shared" si="4"/>
        <v>96.714474880120363</v>
      </c>
      <c r="H65" s="38">
        <f t="shared" si="5"/>
        <v>37.200150687511773</v>
      </c>
    </row>
    <row r="66" spans="1:8" x14ac:dyDescent="0.25">
      <c r="A66" s="31">
        <v>3236</v>
      </c>
      <c r="B66" s="7" t="s">
        <v>31</v>
      </c>
      <c r="C66" s="4">
        <v>2209.17</v>
      </c>
      <c r="D66" s="4">
        <v>10618</v>
      </c>
      <c r="E66" s="4">
        <v>10618</v>
      </c>
      <c r="F66" s="4">
        <v>5808.69</v>
      </c>
      <c r="G66" s="38">
        <f t="shared" si="4"/>
        <v>262.93540107823299</v>
      </c>
      <c r="H66" s="38">
        <f t="shared" si="5"/>
        <v>54.706065172348836</v>
      </c>
    </row>
    <row r="67" spans="1:8" x14ac:dyDescent="0.25">
      <c r="A67" s="31">
        <v>3237</v>
      </c>
      <c r="B67" s="7" t="s">
        <v>32</v>
      </c>
      <c r="C67" s="4">
        <v>8250.4599999999991</v>
      </c>
      <c r="D67" s="4">
        <v>21236</v>
      </c>
      <c r="E67" s="4">
        <v>21236</v>
      </c>
      <c r="F67" s="4">
        <v>6227.23</v>
      </c>
      <c r="G67" s="38">
        <v>75.5</v>
      </c>
      <c r="H67" s="38">
        <f t="shared" si="5"/>
        <v>29.323931060463359</v>
      </c>
    </row>
    <row r="68" spans="1:8" x14ac:dyDescent="0.25">
      <c r="A68" s="31">
        <v>3238</v>
      </c>
      <c r="B68" s="7" t="s">
        <v>102</v>
      </c>
      <c r="C68" s="4"/>
      <c r="D68" s="4">
        <v>1327</v>
      </c>
      <c r="E68" s="4">
        <v>1327</v>
      </c>
      <c r="F68" s="4">
        <v>1381.25</v>
      </c>
      <c r="G68" s="38"/>
      <c r="H68" s="38">
        <f t="shared" si="5"/>
        <v>104.08816880180861</v>
      </c>
    </row>
    <row r="69" spans="1:8" x14ac:dyDescent="0.25">
      <c r="A69" s="31">
        <v>3239</v>
      </c>
      <c r="B69" s="7" t="s">
        <v>33</v>
      </c>
      <c r="C69" s="4">
        <v>3488.93</v>
      </c>
      <c r="D69" s="4">
        <v>6636</v>
      </c>
      <c r="E69" s="4">
        <v>6636</v>
      </c>
      <c r="F69" s="4">
        <v>3834.05</v>
      </c>
      <c r="G69" s="38">
        <f t="shared" si="4"/>
        <v>109.89185796218325</v>
      </c>
      <c r="H69" s="38">
        <f t="shared" si="5"/>
        <v>57.776522001205542</v>
      </c>
    </row>
    <row r="70" spans="1:8" x14ac:dyDescent="0.25">
      <c r="A70" s="31">
        <v>329</v>
      </c>
      <c r="B70" s="7" t="s">
        <v>34</v>
      </c>
      <c r="C70" s="4">
        <v>2232.9299999999998</v>
      </c>
      <c r="D70" s="4">
        <v>9554</v>
      </c>
      <c r="E70" s="4">
        <v>9554</v>
      </c>
      <c r="F70" s="4">
        <v>3736.34</v>
      </c>
      <c r="G70" s="38">
        <f t="shared" si="4"/>
        <v>167.32902509259137</v>
      </c>
      <c r="H70" s="38">
        <f t="shared" si="5"/>
        <v>39.107598911450701</v>
      </c>
    </row>
    <row r="71" spans="1:8" x14ac:dyDescent="0.25">
      <c r="A71" s="31">
        <v>3291</v>
      </c>
      <c r="B71" s="7" t="s">
        <v>35</v>
      </c>
      <c r="C71" s="4"/>
      <c r="D71" s="4">
        <v>2654</v>
      </c>
      <c r="E71" s="4">
        <v>2654</v>
      </c>
      <c r="F71" s="4">
        <v>1100</v>
      </c>
      <c r="G71" s="38"/>
      <c r="H71" s="38">
        <f t="shared" si="5"/>
        <v>41.446872645064055</v>
      </c>
    </row>
    <row r="72" spans="1:8" x14ac:dyDescent="0.25">
      <c r="A72" s="31">
        <v>3292</v>
      </c>
      <c r="B72" s="7" t="s">
        <v>36</v>
      </c>
      <c r="C72" s="4">
        <v>749.75</v>
      </c>
      <c r="D72" s="4">
        <v>3981</v>
      </c>
      <c r="E72" s="4">
        <v>3981</v>
      </c>
      <c r="F72" s="4">
        <v>919.21</v>
      </c>
      <c r="G72" s="38">
        <v>122.6</v>
      </c>
      <c r="H72" s="38">
        <f t="shared" si="5"/>
        <v>23.089927153981414</v>
      </c>
    </row>
    <row r="73" spans="1:8" x14ac:dyDescent="0.25">
      <c r="A73" s="31">
        <v>3294</v>
      </c>
      <c r="B73" s="7" t="s">
        <v>101</v>
      </c>
      <c r="C73" s="4">
        <v>13.27</v>
      </c>
      <c r="D73" s="4">
        <v>265</v>
      </c>
      <c r="E73" s="4">
        <v>265</v>
      </c>
      <c r="F73" s="4">
        <v>68.27</v>
      </c>
      <c r="G73" s="38">
        <v>514.5</v>
      </c>
      <c r="H73" s="38">
        <f t="shared" si="5"/>
        <v>25.762264150943391</v>
      </c>
    </row>
    <row r="74" spans="1:8" x14ac:dyDescent="0.25">
      <c r="A74" s="31">
        <v>3295</v>
      </c>
      <c r="B74" s="7" t="s">
        <v>37</v>
      </c>
      <c r="C74" s="4">
        <v>1469.91</v>
      </c>
      <c r="D74" s="4">
        <v>2654</v>
      </c>
      <c r="E74" s="4">
        <v>2654</v>
      </c>
      <c r="F74" s="4">
        <v>1648.86</v>
      </c>
      <c r="G74" s="38">
        <f t="shared" si="4"/>
        <v>112.17421474784169</v>
      </c>
      <c r="H74" s="38">
        <f t="shared" si="5"/>
        <v>62.127354935945732</v>
      </c>
    </row>
    <row r="75" spans="1:8" x14ac:dyDescent="0.25">
      <c r="A75" s="31">
        <v>34</v>
      </c>
      <c r="B75" s="7" t="s">
        <v>10</v>
      </c>
      <c r="C75" s="4">
        <v>1065.42</v>
      </c>
      <c r="D75" s="4">
        <v>1592</v>
      </c>
      <c r="E75" s="4">
        <v>1592</v>
      </c>
      <c r="F75" s="4">
        <v>1047.17</v>
      </c>
      <c r="G75" s="38">
        <f t="shared" si="4"/>
        <v>98.287060501961662</v>
      </c>
      <c r="H75" s="38">
        <f t="shared" si="5"/>
        <v>65.777010050251263</v>
      </c>
    </row>
    <row r="76" spans="1:8" x14ac:dyDescent="0.25">
      <c r="A76" s="31">
        <v>343</v>
      </c>
      <c r="B76" s="7" t="s">
        <v>12</v>
      </c>
      <c r="C76" s="4">
        <f>C78</f>
        <v>0</v>
      </c>
      <c r="D76" s="4">
        <v>1592</v>
      </c>
      <c r="E76" s="4">
        <v>1592</v>
      </c>
      <c r="F76" s="4">
        <v>985.77</v>
      </c>
      <c r="G76" s="38"/>
      <c r="H76" s="38">
        <f t="shared" si="5"/>
        <v>61.920226130653269</v>
      </c>
    </row>
    <row r="77" spans="1:8" x14ac:dyDescent="0.25">
      <c r="A77" s="31">
        <v>3431</v>
      </c>
      <c r="B77" s="7" t="s">
        <v>103</v>
      </c>
      <c r="C77" s="4">
        <v>605.92999999999995</v>
      </c>
      <c r="D77" s="4">
        <v>1327</v>
      </c>
      <c r="E77" s="4">
        <v>1327</v>
      </c>
      <c r="F77" s="4">
        <v>716.66</v>
      </c>
      <c r="G77" s="38">
        <v>118.3</v>
      </c>
      <c r="H77" s="38">
        <f t="shared" si="5"/>
        <v>54.006028636021099</v>
      </c>
    </row>
    <row r="78" spans="1:8" x14ac:dyDescent="0.25">
      <c r="A78" s="31">
        <v>3433</v>
      </c>
      <c r="B78" s="7" t="s">
        <v>113</v>
      </c>
      <c r="C78" s="4"/>
      <c r="D78" s="4">
        <v>265</v>
      </c>
      <c r="E78" s="4">
        <v>265</v>
      </c>
      <c r="F78" s="4"/>
      <c r="G78" s="38"/>
      <c r="H78" s="38"/>
    </row>
    <row r="79" spans="1:8" ht="45" x14ac:dyDescent="0.25">
      <c r="A79" s="5" t="s">
        <v>47</v>
      </c>
      <c r="B79" s="6" t="s">
        <v>46</v>
      </c>
      <c r="C79" s="5" t="s">
        <v>50</v>
      </c>
      <c r="D79" s="5" t="s">
        <v>67</v>
      </c>
      <c r="E79" s="5" t="s">
        <v>68</v>
      </c>
      <c r="F79" s="5" t="s">
        <v>69</v>
      </c>
      <c r="G79" s="5" t="s">
        <v>2</v>
      </c>
      <c r="H79" s="5" t="s">
        <v>2</v>
      </c>
    </row>
    <row r="80" spans="1:8" x14ac:dyDescent="0.25">
      <c r="A80" s="5"/>
      <c r="B80" s="6">
        <v>1</v>
      </c>
      <c r="C80" s="5">
        <v>2</v>
      </c>
      <c r="D80" s="5">
        <v>3</v>
      </c>
      <c r="E80" s="5">
        <v>4</v>
      </c>
      <c r="F80" s="5">
        <v>5</v>
      </c>
      <c r="G80" s="5" t="s">
        <v>48</v>
      </c>
      <c r="H80" s="5" t="s">
        <v>49</v>
      </c>
    </row>
    <row r="81" spans="1:10" x14ac:dyDescent="0.25">
      <c r="A81" s="31">
        <v>36</v>
      </c>
      <c r="B81" s="7" t="s">
        <v>3</v>
      </c>
      <c r="C81" s="4"/>
      <c r="D81" s="4">
        <f t="shared" ref="D81:E82" si="6">D82</f>
        <v>0</v>
      </c>
      <c r="E81" s="4">
        <f t="shared" si="6"/>
        <v>0</v>
      </c>
      <c r="F81" s="4">
        <v>135</v>
      </c>
      <c r="G81" s="38"/>
      <c r="H81" s="38"/>
    </row>
    <row r="82" spans="1:10" x14ac:dyDescent="0.25">
      <c r="A82" s="31">
        <v>369</v>
      </c>
      <c r="B82" s="7" t="s">
        <v>92</v>
      </c>
      <c r="C82" s="4"/>
      <c r="D82" s="4">
        <f t="shared" si="6"/>
        <v>0</v>
      </c>
      <c r="E82" s="4">
        <f t="shared" si="6"/>
        <v>0</v>
      </c>
      <c r="F82" s="4">
        <v>135</v>
      </c>
      <c r="G82" s="38"/>
      <c r="H82" s="38"/>
    </row>
    <row r="83" spans="1:10" x14ac:dyDescent="0.25">
      <c r="A83" s="31">
        <v>3691</v>
      </c>
      <c r="B83" s="7" t="s">
        <v>93</v>
      </c>
      <c r="C83" s="4"/>
      <c r="D83" s="4">
        <v>0</v>
      </c>
      <c r="E83" s="4">
        <v>0</v>
      </c>
      <c r="F83" s="4">
        <v>135</v>
      </c>
      <c r="G83" s="38"/>
      <c r="H83" s="38"/>
    </row>
    <row r="84" spans="1:10" x14ac:dyDescent="0.25">
      <c r="A84" s="31">
        <v>37</v>
      </c>
      <c r="B84" s="7" t="s">
        <v>38</v>
      </c>
      <c r="C84" s="4">
        <v>33702.44</v>
      </c>
      <c r="D84" s="4">
        <v>96132</v>
      </c>
      <c r="E84" s="4">
        <v>96132</v>
      </c>
      <c r="F84" s="4">
        <v>56120.01</v>
      </c>
      <c r="G84" s="38">
        <f t="shared" si="4"/>
        <v>166.5161632214166</v>
      </c>
      <c r="H84" s="38">
        <f t="shared" si="5"/>
        <v>58.378073898389715</v>
      </c>
    </row>
    <row r="85" spans="1:10" x14ac:dyDescent="0.25">
      <c r="A85" s="31">
        <v>372</v>
      </c>
      <c r="B85" s="7" t="s">
        <v>39</v>
      </c>
      <c r="C85" s="4">
        <v>33702.44</v>
      </c>
      <c r="D85" s="4">
        <v>96132</v>
      </c>
      <c r="E85" s="4">
        <v>96132</v>
      </c>
      <c r="F85" s="4">
        <v>56120.01</v>
      </c>
      <c r="G85" s="38">
        <f t="shared" si="4"/>
        <v>166.5161632214166</v>
      </c>
      <c r="H85" s="38">
        <f t="shared" si="5"/>
        <v>58.378073898389715</v>
      </c>
    </row>
    <row r="86" spans="1:10" x14ac:dyDescent="0.25">
      <c r="A86" s="31">
        <v>3721</v>
      </c>
      <c r="B86" s="7" t="s">
        <v>40</v>
      </c>
      <c r="C86" s="4">
        <v>1327.23</v>
      </c>
      <c r="D86" s="4">
        <v>9863</v>
      </c>
      <c r="E86" s="4">
        <v>9863</v>
      </c>
      <c r="F86" s="4">
        <v>3720</v>
      </c>
      <c r="G86" s="38">
        <f t="shared" si="4"/>
        <v>280.28299541149613</v>
      </c>
      <c r="H86" s="38">
        <f t="shared" si="5"/>
        <v>37.716719050998684</v>
      </c>
    </row>
    <row r="87" spans="1:10" x14ac:dyDescent="0.25">
      <c r="A87" s="31">
        <v>3722</v>
      </c>
      <c r="B87" s="7" t="s">
        <v>41</v>
      </c>
      <c r="C87" s="4">
        <v>32375.21</v>
      </c>
      <c r="D87" s="4">
        <v>86269</v>
      </c>
      <c r="E87" s="4">
        <v>86269</v>
      </c>
      <c r="F87" s="4">
        <v>52400.01</v>
      </c>
      <c r="G87" s="38">
        <f t="shared" si="4"/>
        <v>161.85226288879673</v>
      </c>
      <c r="H87" s="38">
        <f t="shared" si="5"/>
        <v>60.740254320787315</v>
      </c>
    </row>
    <row r="88" spans="1:10" x14ac:dyDescent="0.25">
      <c r="A88" s="31">
        <v>3</v>
      </c>
      <c r="B88" s="7" t="s">
        <v>42</v>
      </c>
      <c r="C88" s="4">
        <f>C38+C49+C75+C81+C84</f>
        <v>951128.1100000001</v>
      </c>
      <c r="D88" s="4">
        <f>D38+D49+D75+D81+D84</f>
        <v>2266785</v>
      </c>
      <c r="E88" s="4">
        <f>E38+E49+E75+E81+E84</f>
        <v>2266785</v>
      </c>
      <c r="F88" s="4">
        <f>F38+F49+F75+F81+F84</f>
        <v>1040311.3200000001</v>
      </c>
      <c r="G88" s="38">
        <f t="shared" si="4"/>
        <v>109.37657178484611</v>
      </c>
      <c r="H88" s="38">
        <f>F88/E88*100</f>
        <v>45.893691726387814</v>
      </c>
    </row>
    <row r="89" spans="1:10" x14ac:dyDescent="0.25">
      <c r="A89" s="31">
        <v>42</v>
      </c>
      <c r="B89" s="7" t="s">
        <v>43</v>
      </c>
      <c r="C89" s="4">
        <v>4258.4399999999996</v>
      </c>
      <c r="D89" s="4"/>
      <c r="E89" s="4"/>
      <c r="F89" s="4">
        <v>985.95</v>
      </c>
      <c r="G89" s="38">
        <f t="shared" si="4"/>
        <v>23.152844703694313</v>
      </c>
      <c r="H89" s="38"/>
    </row>
    <row r="90" spans="1:10" x14ac:dyDescent="0.25">
      <c r="A90" s="31">
        <v>422</v>
      </c>
      <c r="B90" s="7" t="s">
        <v>11</v>
      </c>
      <c r="C90" s="4">
        <v>4258.4399999999996</v>
      </c>
      <c r="D90" s="4"/>
      <c r="E90" s="4"/>
      <c r="F90" s="4">
        <v>985.95</v>
      </c>
      <c r="G90" s="38">
        <f t="shared" si="4"/>
        <v>23.152844703694313</v>
      </c>
      <c r="H90" s="38"/>
    </row>
    <row r="91" spans="1:10" x14ac:dyDescent="0.25">
      <c r="A91" s="31">
        <v>4227</v>
      </c>
      <c r="B91" s="7" t="s">
        <v>94</v>
      </c>
      <c r="C91" s="4">
        <v>4258.4399999999996</v>
      </c>
      <c r="D91" s="4"/>
      <c r="E91" s="4"/>
      <c r="F91" s="4">
        <v>7244.01</v>
      </c>
      <c r="G91" s="38">
        <f t="shared" si="4"/>
        <v>170.10947670978106</v>
      </c>
      <c r="H91" s="38"/>
      <c r="J91" t="s">
        <v>95</v>
      </c>
    </row>
    <row r="92" spans="1:10" x14ac:dyDescent="0.25">
      <c r="A92" s="31">
        <v>423</v>
      </c>
      <c r="B92" s="7" t="s">
        <v>89</v>
      </c>
      <c r="C92" s="4">
        <f>C93</f>
        <v>0</v>
      </c>
      <c r="D92" s="4">
        <f>D93</f>
        <v>0</v>
      </c>
      <c r="E92" s="4">
        <f>E93</f>
        <v>0</v>
      </c>
      <c r="F92" s="4">
        <v>26531.29</v>
      </c>
      <c r="G92" s="38"/>
      <c r="H92" s="38"/>
    </row>
    <row r="93" spans="1:10" x14ac:dyDescent="0.25">
      <c r="A93" s="31">
        <v>4231</v>
      </c>
      <c r="B93" s="7" t="s">
        <v>75</v>
      </c>
      <c r="C93" s="4">
        <v>0</v>
      </c>
      <c r="D93" s="4"/>
      <c r="E93" s="4"/>
      <c r="F93" s="4">
        <v>26531.29</v>
      </c>
      <c r="G93" s="38"/>
      <c r="H93" s="38"/>
    </row>
    <row r="94" spans="1:10" x14ac:dyDescent="0.25">
      <c r="A94" s="31">
        <v>4</v>
      </c>
      <c r="B94" s="7" t="s">
        <v>44</v>
      </c>
      <c r="C94" s="4">
        <f>C89</f>
        <v>4258.4399999999996</v>
      </c>
      <c r="D94" s="4">
        <f>D89</f>
        <v>0</v>
      </c>
      <c r="E94" s="4">
        <f>E89</f>
        <v>0</v>
      </c>
      <c r="F94" s="4">
        <v>27517.24</v>
      </c>
      <c r="G94" s="38">
        <f t="shared" si="4"/>
        <v>646.18123068541536</v>
      </c>
      <c r="H94" s="38"/>
    </row>
    <row r="95" spans="1:10" x14ac:dyDescent="0.25">
      <c r="A95" s="7"/>
      <c r="B95" s="7" t="s">
        <v>45</v>
      </c>
      <c r="C95" s="4">
        <f>C88+C94</f>
        <v>955386.55</v>
      </c>
      <c r="D95" s="4">
        <f>D88+D94</f>
        <v>2266785</v>
      </c>
      <c r="E95" s="4">
        <f>E88+E94</f>
        <v>2266785</v>
      </c>
      <c r="F95" s="4">
        <f>F88+F94</f>
        <v>1067828.56</v>
      </c>
      <c r="G95" s="38">
        <f t="shared" si="4"/>
        <v>111.76926867978203</v>
      </c>
      <c r="H95" s="38">
        <f t="shared" si="5"/>
        <v>47.107624234323062</v>
      </c>
    </row>
    <row r="96" spans="1:10" x14ac:dyDescent="0.25">
      <c r="C96" s="8"/>
      <c r="D96" s="8"/>
      <c r="E96" s="8"/>
      <c r="F96" s="8"/>
      <c r="G96" s="8"/>
      <c r="H96" s="8"/>
    </row>
    <row r="97" spans="1:8" x14ac:dyDescent="0.25">
      <c r="A97" s="53" t="s">
        <v>77</v>
      </c>
      <c r="B97" s="53"/>
      <c r="C97" s="53"/>
      <c r="D97" s="53"/>
      <c r="E97" s="53"/>
      <c r="F97" s="53"/>
      <c r="G97" s="53"/>
      <c r="H97" s="53"/>
    </row>
    <row r="98" spans="1:8" x14ac:dyDescent="0.25">
      <c r="A98" s="49" t="s">
        <v>96</v>
      </c>
      <c r="B98" s="49"/>
      <c r="C98" s="49"/>
      <c r="D98" s="49"/>
      <c r="E98" s="49"/>
      <c r="F98" s="49"/>
      <c r="G98" s="17"/>
      <c r="H98" s="17"/>
    </row>
    <row r="99" spans="1:8" ht="45" x14ac:dyDescent="0.25">
      <c r="A99" s="5" t="s">
        <v>47</v>
      </c>
      <c r="B99" s="6" t="s">
        <v>46</v>
      </c>
      <c r="C99" s="5" t="s">
        <v>50</v>
      </c>
      <c r="D99" s="5" t="s">
        <v>67</v>
      </c>
      <c r="E99" s="5" t="s">
        <v>68</v>
      </c>
      <c r="F99" s="5" t="s">
        <v>69</v>
      </c>
      <c r="G99" s="5" t="s">
        <v>2</v>
      </c>
      <c r="H99" s="5" t="s">
        <v>2</v>
      </c>
    </row>
    <row r="100" spans="1:8" x14ac:dyDescent="0.25">
      <c r="A100" s="5"/>
      <c r="B100" s="6">
        <v>1</v>
      </c>
      <c r="C100" s="5">
        <v>2</v>
      </c>
      <c r="D100" s="5">
        <v>3</v>
      </c>
      <c r="E100" s="5">
        <v>4</v>
      </c>
      <c r="F100" s="5">
        <v>5</v>
      </c>
      <c r="G100" s="5" t="s">
        <v>48</v>
      </c>
      <c r="H100" s="5" t="s">
        <v>49</v>
      </c>
    </row>
    <row r="101" spans="1:8" x14ac:dyDescent="0.25">
      <c r="A101" s="31">
        <v>31</v>
      </c>
      <c r="B101" s="7" t="s">
        <v>6</v>
      </c>
      <c r="C101" s="21">
        <v>745573.95</v>
      </c>
      <c r="D101" s="21">
        <v>1728695</v>
      </c>
      <c r="E101" s="21">
        <v>1728695</v>
      </c>
      <c r="F101" s="21">
        <v>831570.88</v>
      </c>
      <c r="G101" s="38">
        <f>F101/C101*100</f>
        <v>111.53432600481818</v>
      </c>
      <c r="H101" s="38">
        <f>F101/E101*100</f>
        <v>48.103967443649694</v>
      </c>
    </row>
    <row r="102" spans="1:8" x14ac:dyDescent="0.25">
      <c r="A102" s="31">
        <v>32</v>
      </c>
      <c r="B102" s="7" t="s">
        <v>8</v>
      </c>
      <c r="C102" s="21">
        <v>148043.62</v>
      </c>
      <c r="D102" s="21">
        <v>393909</v>
      </c>
      <c r="E102" s="21">
        <v>393909</v>
      </c>
      <c r="F102" s="21">
        <v>132330.84</v>
      </c>
      <c r="G102" s="38">
        <f t="shared" ref="G102:G110" si="7">F102/C102*100</f>
        <v>89.386384904665263</v>
      </c>
      <c r="H102" s="38">
        <f t="shared" ref="H102:H110" si="8">F102/E102*100</f>
        <v>33.594266696115092</v>
      </c>
    </row>
    <row r="103" spans="1:8" x14ac:dyDescent="0.25">
      <c r="A103" s="31">
        <v>34</v>
      </c>
      <c r="B103" s="7" t="s">
        <v>10</v>
      </c>
      <c r="C103" s="4">
        <v>796.34</v>
      </c>
      <c r="D103" s="4">
        <v>1592</v>
      </c>
      <c r="E103" s="4">
        <v>1592</v>
      </c>
      <c r="F103" s="4">
        <v>855</v>
      </c>
      <c r="G103" s="38">
        <f t="shared" si="7"/>
        <v>107.36620036667755</v>
      </c>
      <c r="H103" s="38">
        <f t="shared" si="8"/>
        <v>53.706030150753769</v>
      </c>
    </row>
    <row r="104" spans="1:8" x14ac:dyDescent="0.25">
      <c r="A104" s="31">
        <v>37</v>
      </c>
      <c r="B104" s="7" t="s">
        <v>38</v>
      </c>
      <c r="C104" s="4">
        <v>8494.26</v>
      </c>
      <c r="D104" s="4">
        <v>29771</v>
      </c>
      <c r="E104" s="4">
        <v>29771</v>
      </c>
      <c r="F104" s="4">
        <v>13484.93</v>
      </c>
      <c r="G104" s="38">
        <f t="shared" si="7"/>
        <v>158.75344055868317</v>
      </c>
      <c r="H104" s="38">
        <f t="shared" si="8"/>
        <v>45.295522488327563</v>
      </c>
    </row>
    <row r="105" spans="1:8" x14ac:dyDescent="0.25">
      <c r="A105" s="31">
        <v>3</v>
      </c>
      <c r="B105" s="7" t="s">
        <v>42</v>
      </c>
      <c r="C105" s="4">
        <f>C101+C102+C103+C104</f>
        <v>902908.16999999993</v>
      </c>
      <c r="D105" s="4">
        <f>D101+D102+D103+D104</f>
        <v>2153967</v>
      </c>
      <c r="E105" s="4">
        <f t="shared" ref="E105:F105" si="9">E101+E102+E103+E104</f>
        <v>2153967</v>
      </c>
      <c r="F105" s="4">
        <f t="shared" si="9"/>
        <v>978241.65</v>
      </c>
      <c r="G105" s="38">
        <f t="shared" si="7"/>
        <v>108.34342655244775</v>
      </c>
      <c r="H105" s="38">
        <f t="shared" si="8"/>
        <v>45.415814169854976</v>
      </c>
    </row>
    <row r="106" spans="1:8" x14ac:dyDescent="0.25">
      <c r="A106" s="31">
        <v>42</v>
      </c>
      <c r="B106" s="7" t="s">
        <v>43</v>
      </c>
      <c r="C106" s="4"/>
      <c r="D106" s="4"/>
      <c r="E106" s="4"/>
      <c r="F106" s="4">
        <v>26531.29</v>
      </c>
      <c r="G106" s="38"/>
      <c r="H106" s="38"/>
    </row>
    <row r="107" spans="1:8" x14ac:dyDescent="0.25">
      <c r="A107" s="31">
        <v>45</v>
      </c>
      <c r="B107" s="7" t="s">
        <v>76</v>
      </c>
      <c r="C107" s="4">
        <v>0</v>
      </c>
      <c r="D107" s="4"/>
      <c r="E107" s="4"/>
      <c r="F107" s="4">
        <v>0</v>
      </c>
      <c r="G107" s="38"/>
      <c r="H107" s="38"/>
    </row>
    <row r="108" spans="1:8" x14ac:dyDescent="0.25">
      <c r="A108" s="31">
        <v>4</v>
      </c>
      <c r="B108" s="7" t="s">
        <v>44</v>
      </c>
      <c r="C108" s="4">
        <f>C106+C107</f>
        <v>0</v>
      </c>
      <c r="D108" s="4">
        <f t="shared" ref="D108:F108" si="10">D106+D107</f>
        <v>0</v>
      </c>
      <c r="E108" s="4">
        <f t="shared" si="10"/>
        <v>0</v>
      </c>
      <c r="F108" s="4">
        <f t="shared" si="10"/>
        <v>26531.29</v>
      </c>
      <c r="G108" s="38"/>
      <c r="H108" s="38"/>
    </row>
    <row r="109" spans="1:8" x14ac:dyDescent="0.25">
      <c r="A109" s="31">
        <v>67</v>
      </c>
      <c r="B109" s="41" t="s">
        <v>90</v>
      </c>
      <c r="C109" s="4">
        <v>893464.19</v>
      </c>
      <c r="D109" s="4">
        <v>2153967</v>
      </c>
      <c r="E109" s="4">
        <v>2153967</v>
      </c>
      <c r="F109" s="4">
        <v>990228.03</v>
      </c>
      <c r="G109" s="38">
        <f t="shared" si="7"/>
        <v>110.83018671403049</v>
      </c>
      <c r="H109" s="38">
        <f t="shared" si="8"/>
        <v>45.972293447392651</v>
      </c>
    </row>
    <row r="110" spans="1:8" x14ac:dyDescent="0.25">
      <c r="A110" s="31">
        <v>6</v>
      </c>
      <c r="B110" s="9" t="s">
        <v>58</v>
      </c>
      <c r="C110" s="4">
        <f>C109</f>
        <v>893464.19</v>
      </c>
      <c r="D110" s="4">
        <f t="shared" ref="D110:F110" si="11">D109</f>
        <v>2153967</v>
      </c>
      <c r="E110" s="4">
        <f t="shared" si="11"/>
        <v>2153967</v>
      </c>
      <c r="F110" s="4">
        <f t="shared" si="11"/>
        <v>990228.03</v>
      </c>
      <c r="G110" s="38">
        <f t="shared" si="7"/>
        <v>110.83018671403049</v>
      </c>
      <c r="H110" s="38">
        <f t="shared" si="8"/>
        <v>45.972293447392651</v>
      </c>
    </row>
    <row r="111" spans="1:8" x14ac:dyDescent="0.25">
      <c r="C111" s="8"/>
      <c r="D111" s="8"/>
      <c r="E111" s="8"/>
      <c r="F111" s="8"/>
      <c r="G111" s="8"/>
      <c r="H111" s="8"/>
    </row>
    <row r="112" spans="1:8" x14ac:dyDescent="0.25">
      <c r="A112" s="49" t="s">
        <v>97</v>
      </c>
      <c r="B112" s="49"/>
      <c r="C112" s="49"/>
      <c r="D112" s="49"/>
      <c r="E112" s="49"/>
      <c r="F112" s="49"/>
      <c r="G112" s="17"/>
      <c r="H112" s="17"/>
    </row>
    <row r="113" spans="1:8" ht="45" x14ac:dyDescent="0.25">
      <c r="A113" s="5" t="s">
        <v>47</v>
      </c>
      <c r="B113" s="6" t="s">
        <v>46</v>
      </c>
      <c r="C113" s="5" t="s">
        <v>50</v>
      </c>
      <c r="D113" s="5" t="s">
        <v>67</v>
      </c>
      <c r="E113" s="5" t="s">
        <v>68</v>
      </c>
      <c r="F113" s="5" t="s">
        <v>69</v>
      </c>
      <c r="G113" s="5" t="s">
        <v>2</v>
      </c>
      <c r="H113" s="5" t="s">
        <v>2</v>
      </c>
    </row>
    <row r="114" spans="1:8" x14ac:dyDescent="0.25">
      <c r="A114" s="5"/>
      <c r="B114" s="6">
        <v>1</v>
      </c>
      <c r="C114" s="5">
        <v>2</v>
      </c>
      <c r="D114" s="5">
        <v>3</v>
      </c>
      <c r="E114" s="5">
        <v>4</v>
      </c>
      <c r="F114" s="5">
        <v>5</v>
      </c>
      <c r="G114" s="5" t="s">
        <v>48</v>
      </c>
      <c r="H114" s="5" t="s">
        <v>49</v>
      </c>
    </row>
    <row r="115" spans="1:8" x14ac:dyDescent="0.25">
      <c r="A115" s="29">
        <v>32</v>
      </c>
      <c r="B115" s="7" t="s">
        <v>8</v>
      </c>
      <c r="C115" s="20">
        <v>795.89</v>
      </c>
      <c r="D115" s="20">
        <v>2655</v>
      </c>
      <c r="E115" s="20">
        <v>2655</v>
      </c>
      <c r="F115" s="20">
        <v>2344.2600000000002</v>
      </c>
      <c r="G115" s="39">
        <v>294.5</v>
      </c>
      <c r="H115" s="39">
        <v>88.3</v>
      </c>
    </row>
    <row r="116" spans="1:8" x14ac:dyDescent="0.25">
      <c r="A116" s="29">
        <v>34</v>
      </c>
      <c r="B116" s="7" t="s">
        <v>10</v>
      </c>
      <c r="C116" s="20">
        <v>269.08</v>
      </c>
      <c r="D116" s="20"/>
      <c r="E116" s="20"/>
      <c r="F116" s="20"/>
      <c r="G116" s="39"/>
      <c r="H116" s="39"/>
    </row>
    <row r="117" spans="1:8" x14ac:dyDescent="0.25">
      <c r="A117" s="29">
        <v>36</v>
      </c>
      <c r="B117" s="7" t="s">
        <v>3</v>
      </c>
      <c r="C117" s="20"/>
      <c r="D117" s="20"/>
      <c r="E117" s="20"/>
      <c r="F117" s="20">
        <v>135</v>
      </c>
      <c r="G117" s="39"/>
      <c r="H117" s="39"/>
    </row>
    <row r="118" spans="1:8" x14ac:dyDescent="0.25">
      <c r="A118" s="29">
        <v>37</v>
      </c>
      <c r="B118" s="7" t="s">
        <v>104</v>
      </c>
      <c r="C118" s="20"/>
      <c r="D118" s="20"/>
      <c r="E118" s="20"/>
      <c r="F118" s="20">
        <v>20</v>
      </c>
      <c r="G118" s="39"/>
      <c r="H118" s="39"/>
    </row>
    <row r="119" spans="1:8" x14ac:dyDescent="0.25">
      <c r="A119" s="29">
        <v>3</v>
      </c>
      <c r="B119" s="7" t="s">
        <v>42</v>
      </c>
      <c r="C119" s="20">
        <v>1064.97</v>
      </c>
      <c r="D119" s="20">
        <v>2655</v>
      </c>
      <c r="E119" s="20">
        <v>2655</v>
      </c>
      <c r="F119" s="20">
        <v>2499.2600000000002</v>
      </c>
      <c r="G119" s="39">
        <v>234.7</v>
      </c>
      <c r="H119" s="39">
        <v>94.1</v>
      </c>
    </row>
    <row r="120" spans="1:8" x14ac:dyDescent="0.25">
      <c r="A120" s="31">
        <v>42</v>
      </c>
      <c r="B120" s="7" t="s">
        <v>43</v>
      </c>
      <c r="C120" s="21">
        <v>0</v>
      </c>
      <c r="D120" s="21">
        <v>0</v>
      </c>
      <c r="E120" s="21">
        <v>0</v>
      </c>
      <c r="F120" s="21">
        <v>567</v>
      </c>
      <c r="G120" s="39"/>
      <c r="H120" s="39"/>
    </row>
    <row r="121" spans="1:8" x14ac:dyDescent="0.25">
      <c r="A121" s="31">
        <v>4</v>
      </c>
      <c r="B121" s="7" t="s">
        <v>44</v>
      </c>
      <c r="C121" s="21">
        <f>C120</f>
        <v>0</v>
      </c>
      <c r="D121" s="21">
        <f>D120</f>
        <v>0</v>
      </c>
      <c r="E121" s="21">
        <f t="shared" ref="E121:F121" si="12">E120</f>
        <v>0</v>
      </c>
      <c r="F121" s="21">
        <f t="shared" si="12"/>
        <v>567</v>
      </c>
      <c r="G121" s="39"/>
      <c r="H121" s="39"/>
    </row>
    <row r="122" spans="1:8" x14ac:dyDescent="0.25">
      <c r="A122" s="31">
        <v>66</v>
      </c>
      <c r="B122" s="9" t="s">
        <v>5</v>
      </c>
      <c r="C122" s="21">
        <v>1223.04</v>
      </c>
      <c r="D122" s="21">
        <v>1992</v>
      </c>
      <c r="E122" s="21">
        <v>2655</v>
      </c>
      <c r="F122" s="21">
        <v>1506.23</v>
      </c>
      <c r="G122" s="39">
        <f t="shared" ref="G122:G123" si="13">F122/C122*100</f>
        <v>123.15459837781266</v>
      </c>
      <c r="H122" s="39">
        <f t="shared" ref="H122:H123" si="14">F122/E122*100</f>
        <v>56.731826741996237</v>
      </c>
    </row>
    <row r="123" spans="1:8" x14ac:dyDescent="0.25">
      <c r="A123" s="31">
        <v>6</v>
      </c>
      <c r="B123" s="9" t="s">
        <v>58</v>
      </c>
      <c r="C123" s="21">
        <f>C122</f>
        <v>1223.04</v>
      </c>
      <c r="D123" s="21">
        <f>D122</f>
        <v>1992</v>
      </c>
      <c r="E123" s="21">
        <f>E122</f>
        <v>2655</v>
      </c>
      <c r="F123" s="21">
        <f>F122</f>
        <v>1506.23</v>
      </c>
      <c r="G123" s="39">
        <f t="shared" si="13"/>
        <v>123.15459837781266</v>
      </c>
      <c r="H123" s="39">
        <f t="shared" si="14"/>
        <v>56.731826741996237</v>
      </c>
    </row>
    <row r="124" spans="1:8" x14ac:dyDescent="0.25">
      <c r="A124" s="49" t="s">
        <v>60</v>
      </c>
      <c r="B124" s="49"/>
      <c r="C124" s="49"/>
      <c r="D124" s="49"/>
      <c r="E124" s="49"/>
      <c r="F124" s="49"/>
    </row>
    <row r="125" spans="1:8" ht="45" x14ac:dyDescent="0.25">
      <c r="A125" s="5" t="s">
        <v>47</v>
      </c>
      <c r="B125" s="6" t="s">
        <v>46</v>
      </c>
      <c r="C125" s="5" t="s">
        <v>50</v>
      </c>
      <c r="D125" s="5" t="s">
        <v>67</v>
      </c>
      <c r="E125" s="5" t="s">
        <v>68</v>
      </c>
      <c r="F125" s="5" t="s">
        <v>69</v>
      </c>
      <c r="G125" s="5" t="s">
        <v>2</v>
      </c>
      <c r="H125" s="5" t="s">
        <v>2</v>
      </c>
    </row>
    <row r="126" spans="1:8" x14ac:dyDescent="0.25">
      <c r="A126" s="5"/>
      <c r="B126" s="6">
        <v>1</v>
      </c>
      <c r="C126" s="5">
        <v>2</v>
      </c>
      <c r="D126" s="5">
        <v>3</v>
      </c>
      <c r="E126" s="5">
        <v>4</v>
      </c>
      <c r="F126" s="5">
        <v>5</v>
      </c>
      <c r="G126" s="5" t="s">
        <v>48</v>
      </c>
      <c r="H126" s="5" t="s">
        <v>49</v>
      </c>
    </row>
    <row r="127" spans="1:8" x14ac:dyDescent="0.25">
      <c r="A127" s="31">
        <v>32</v>
      </c>
      <c r="B127" s="7" t="s">
        <v>8</v>
      </c>
      <c r="C127" s="4">
        <v>0</v>
      </c>
      <c r="D127" s="4">
        <v>13273</v>
      </c>
      <c r="E127" s="4">
        <v>13273</v>
      </c>
      <c r="F127" s="4">
        <v>4600</v>
      </c>
      <c r="G127" s="40"/>
      <c r="H127" s="40">
        <f>F127/E127*100</f>
        <v>34.656822120093423</v>
      </c>
    </row>
    <row r="128" spans="1:8" x14ac:dyDescent="0.25">
      <c r="A128" s="31">
        <v>36</v>
      </c>
      <c r="B128" s="7" t="s">
        <v>3</v>
      </c>
      <c r="C128" s="4">
        <v>0</v>
      </c>
      <c r="D128" s="4">
        <v>0</v>
      </c>
      <c r="E128" s="4">
        <v>0</v>
      </c>
      <c r="F128" s="4">
        <v>0</v>
      </c>
      <c r="G128" s="40"/>
      <c r="H128" s="40"/>
    </row>
    <row r="129" spans="1:8" x14ac:dyDescent="0.25">
      <c r="A129" s="31">
        <v>3</v>
      </c>
      <c r="B129" s="7" t="s">
        <v>42</v>
      </c>
      <c r="C129" s="4">
        <f>C127+C128</f>
        <v>0</v>
      </c>
      <c r="D129" s="4">
        <f t="shared" ref="D129:F129" si="15">D127+D128</f>
        <v>13273</v>
      </c>
      <c r="E129" s="4">
        <f t="shared" si="15"/>
        <v>13273</v>
      </c>
      <c r="F129" s="4">
        <f t="shared" si="15"/>
        <v>4600</v>
      </c>
      <c r="G129" s="40"/>
      <c r="H129" s="40">
        <f t="shared" ref="H129:H131" si="16">F129/E129*100</f>
        <v>34.656822120093423</v>
      </c>
    </row>
    <row r="130" spans="1:8" x14ac:dyDescent="0.25">
      <c r="A130" s="31">
        <v>65</v>
      </c>
      <c r="B130" s="9" t="s">
        <v>59</v>
      </c>
      <c r="C130" s="4">
        <v>2762.26</v>
      </c>
      <c r="D130" s="4">
        <v>13273</v>
      </c>
      <c r="E130" s="4">
        <v>13273</v>
      </c>
      <c r="F130" s="4">
        <v>5135.63</v>
      </c>
      <c r="G130" s="40">
        <f t="shared" ref="G130:G131" si="17">F130/C130*100</f>
        <v>185.92131081071295</v>
      </c>
      <c r="H130" s="40">
        <f t="shared" si="16"/>
        <v>38.692307692307693</v>
      </c>
    </row>
    <row r="131" spans="1:8" x14ac:dyDescent="0.25">
      <c r="A131" s="31">
        <v>6</v>
      </c>
      <c r="B131" s="9" t="s">
        <v>58</v>
      </c>
      <c r="C131" s="4">
        <v>2762.26</v>
      </c>
      <c r="D131" s="4">
        <v>13273</v>
      </c>
      <c r="E131" s="4">
        <v>13273</v>
      </c>
      <c r="F131" s="4">
        <v>5135.63</v>
      </c>
      <c r="G131" s="40">
        <f t="shared" si="17"/>
        <v>185.92131081071295</v>
      </c>
      <c r="H131" s="40">
        <f t="shared" si="16"/>
        <v>38.692307692307693</v>
      </c>
    </row>
    <row r="132" spans="1:8" x14ac:dyDescent="0.25">
      <c r="C132" s="8"/>
      <c r="D132" s="8"/>
      <c r="E132" s="8"/>
      <c r="F132" s="8"/>
      <c r="G132" s="8"/>
      <c r="H132" s="8"/>
    </row>
    <row r="133" spans="1:8" x14ac:dyDescent="0.25">
      <c r="A133" s="49" t="s">
        <v>79</v>
      </c>
      <c r="B133" s="49"/>
      <c r="C133" s="49"/>
      <c r="D133" s="49"/>
      <c r="E133" s="49"/>
      <c r="F133" s="49"/>
      <c r="G133" s="17"/>
      <c r="H133" s="17"/>
    </row>
    <row r="134" spans="1:8" ht="45" x14ac:dyDescent="0.25">
      <c r="A134" s="5" t="s">
        <v>47</v>
      </c>
      <c r="B134" s="6" t="s">
        <v>46</v>
      </c>
      <c r="C134" s="5" t="s">
        <v>50</v>
      </c>
      <c r="D134" s="5" t="s">
        <v>67</v>
      </c>
      <c r="E134" s="5" t="s">
        <v>68</v>
      </c>
      <c r="F134" s="5" t="s">
        <v>69</v>
      </c>
      <c r="G134" s="5" t="s">
        <v>2</v>
      </c>
      <c r="H134" s="5" t="s">
        <v>2</v>
      </c>
    </row>
    <row r="135" spans="1:8" x14ac:dyDescent="0.25">
      <c r="A135" s="5"/>
      <c r="B135" s="6">
        <v>1</v>
      </c>
      <c r="C135" s="5">
        <v>2</v>
      </c>
      <c r="D135" s="5">
        <v>3</v>
      </c>
      <c r="E135" s="5">
        <v>4</v>
      </c>
      <c r="F135" s="5">
        <v>5</v>
      </c>
      <c r="G135" s="5" t="s">
        <v>48</v>
      </c>
      <c r="H135" s="5" t="s">
        <v>49</v>
      </c>
    </row>
    <row r="136" spans="1:8" x14ac:dyDescent="0.25">
      <c r="A136" s="31">
        <v>31</v>
      </c>
      <c r="B136" s="7" t="s">
        <v>6</v>
      </c>
      <c r="C136" s="4">
        <v>5699.27</v>
      </c>
      <c r="D136" s="4">
        <v>0</v>
      </c>
      <c r="E136" s="4">
        <v>0</v>
      </c>
      <c r="F136" s="4">
        <v>0</v>
      </c>
      <c r="G136" s="4"/>
      <c r="H136" s="4"/>
    </row>
    <row r="137" spans="1:8" x14ac:dyDescent="0.25">
      <c r="A137" s="31">
        <v>32</v>
      </c>
      <c r="B137" s="7" t="s">
        <v>8</v>
      </c>
      <c r="C137" s="4">
        <v>18476.91</v>
      </c>
      <c r="D137" s="4">
        <v>26547</v>
      </c>
      <c r="E137" s="4">
        <v>26547</v>
      </c>
      <c r="F137" s="4">
        <v>11603.56</v>
      </c>
      <c r="G137" s="38">
        <v>62.8</v>
      </c>
      <c r="H137" s="38">
        <v>43.7</v>
      </c>
    </row>
    <row r="138" spans="1:8" x14ac:dyDescent="0.25">
      <c r="A138" s="31">
        <v>34</v>
      </c>
      <c r="B138" s="7" t="s">
        <v>10</v>
      </c>
      <c r="C138" s="4"/>
      <c r="D138" s="4"/>
      <c r="E138" s="4"/>
      <c r="F138" s="4">
        <v>192.17</v>
      </c>
      <c r="G138" s="4"/>
      <c r="H138" s="4"/>
    </row>
    <row r="139" spans="1:8" x14ac:dyDescent="0.25">
      <c r="A139" s="31">
        <v>37</v>
      </c>
      <c r="B139" s="7" t="s">
        <v>104</v>
      </c>
      <c r="C139" s="4">
        <v>25208.17</v>
      </c>
      <c r="D139" s="4">
        <v>66361</v>
      </c>
      <c r="E139" s="4">
        <v>66361</v>
      </c>
      <c r="F139" s="4">
        <v>42615.08</v>
      </c>
      <c r="G139" s="38">
        <v>169</v>
      </c>
      <c r="H139" s="38">
        <v>64.2</v>
      </c>
    </row>
    <row r="140" spans="1:8" x14ac:dyDescent="0.25">
      <c r="A140" s="31">
        <v>3</v>
      </c>
      <c r="B140" s="7" t="s">
        <v>42</v>
      </c>
      <c r="C140" s="4">
        <v>49374.35</v>
      </c>
      <c r="D140" s="4">
        <v>92908</v>
      </c>
      <c r="E140" s="4">
        <v>92908</v>
      </c>
      <c r="F140" s="4">
        <v>54410.81</v>
      </c>
      <c r="G140" s="38">
        <v>110.2</v>
      </c>
      <c r="H140" s="38">
        <v>58.6</v>
      </c>
    </row>
    <row r="141" spans="1:8" x14ac:dyDescent="0.25">
      <c r="A141" s="31">
        <v>42</v>
      </c>
      <c r="B141" s="7" t="s">
        <v>105</v>
      </c>
      <c r="C141" s="4">
        <v>3735.85</v>
      </c>
      <c r="D141" s="4"/>
      <c r="E141" s="4"/>
      <c r="F141" s="4">
        <v>418.95</v>
      </c>
      <c r="G141" s="4"/>
      <c r="H141" s="4"/>
    </row>
    <row r="142" spans="1:8" x14ac:dyDescent="0.25">
      <c r="A142" s="31">
        <v>4</v>
      </c>
      <c r="B142" s="7" t="s">
        <v>118</v>
      </c>
      <c r="C142" s="4">
        <v>3735.85</v>
      </c>
      <c r="D142" s="4"/>
      <c r="E142" s="4"/>
      <c r="F142" s="4">
        <v>418.95</v>
      </c>
      <c r="G142" s="4"/>
      <c r="H142" s="4"/>
    </row>
    <row r="143" spans="1:8" x14ac:dyDescent="0.25">
      <c r="A143" s="31">
        <v>63</v>
      </c>
      <c r="B143" s="7" t="s">
        <v>106</v>
      </c>
      <c r="C143" s="4">
        <v>55795.35</v>
      </c>
      <c r="D143" s="4">
        <v>92908</v>
      </c>
      <c r="E143" s="4">
        <v>92908</v>
      </c>
      <c r="F143" s="4">
        <v>82499.87</v>
      </c>
      <c r="G143" s="38">
        <v>147.9</v>
      </c>
      <c r="H143" s="38">
        <v>88.8</v>
      </c>
    </row>
    <row r="144" spans="1:8" x14ac:dyDescent="0.25">
      <c r="A144" s="31">
        <v>6</v>
      </c>
      <c r="B144" s="7" t="s">
        <v>58</v>
      </c>
      <c r="C144" s="4">
        <v>55795.35</v>
      </c>
      <c r="D144" s="4">
        <v>92908</v>
      </c>
      <c r="E144" s="4">
        <v>92908</v>
      </c>
      <c r="F144" s="4">
        <v>82499.87</v>
      </c>
      <c r="G144" s="38">
        <v>147.9</v>
      </c>
      <c r="H144" s="38">
        <v>88.8</v>
      </c>
    </row>
    <row r="145" spans="1:8" x14ac:dyDescent="0.25">
      <c r="A145" s="26"/>
      <c r="B145" s="43"/>
    </row>
    <row r="146" spans="1:8" x14ac:dyDescent="0.25">
      <c r="A146" s="50" t="s">
        <v>61</v>
      </c>
      <c r="B146" s="50"/>
      <c r="C146" s="50"/>
      <c r="D146" s="50"/>
      <c r="E146" s="50"/>
      <c r="F146" s="50"/>
    </row>
    <row r="147" spans="1:8" ht="45" x14ac:dyDescent="0.25">
      <c r="A147" s="5" t="s">
        <v>47</v>
      </c>
      <c r="B147" s="6" t="s">
        <v>46</v>
      </c>
      <c r="C147" s="5" t="s">
        <v>50</v>
      </c>
      <c r="D147" s="5" t="s">
        <v>67</v>
      </c>
      <c r="E147" s="5" t="s">
        <v>68</v>
      </c>
      <c r="F147" s="5" t="s">
        <v>69</v>
      </c>
      <c r="G147" s="5" t="s">
        <v>2</v>
      </c>
      <c r="H147" s="5" t="s">
        <v>2</v>
      </c>
    </row>
    <row r="148" spans="1:8" x14ac:dyDescent="0.25">
      <c r="A148" s="5"/>
      <c r="B148" s="6">
        <v>1</v>
      </c>
      <c r="C148" s="5">
        <v>2</v>
      </c>
      <c r="D148" s="5">
        <v>3</v>
      </c>
      <c r="E148" s="5">
        <v>4</v>
      </c>
      <c r="F148" s="5">
        <v>5</v>
      </c>
      <c r="G148" s="5" t="s">
        <v>48</v>
      </c>
      <c r="H148" s="5" t="s">
        <v>49</v>
      </c>
    </row>
    <row r="149" spans="1:8" x14ac:dyDescent="0.25">
      <c r="A149" s="31">
        <v>32</v>
      </c>
      <c r="B149" s="7" t="s">
        <v>8</v>
      </c>
      <c r="C149" s="7">
        <v>405.95</v>
      </c>
      <c r="D149" s="21">
        <v>3982</v>
      </c>
      <c r="E149" s="21">
        <v>3982</v>
      </c>
      <c r="F149" s="21">
        <v>559.6</v>
      </c>
      <c r="G149" s="40">
        <f>F149/C149*100</f>
        <v>137.84948885330707</v>
      </c>
      <c r="H149" s="40">
        <f>F149/E149*100</f>
        <v>14.053239578101456</v>
      </c>
    </row>
    <row r="150" spans="1:8" x14ac:dyDescent="0.25">
      <c r="A150" s="31">
        <v>3</v>
      </c>
      <c r="B150" s="7" t="s">
        <v>42</v>
      </c>
      <c r="C150" s="7">
        <f>C149</f>
        <v>405.95</v>
      </c>
      <c r="D150" s="21">
        <f t="shared" ref="D150:F150" si="18">D149</f>
        <v>3982</v>
      </c>
      <c r="E150" s="21">
        <f t="shared" si="18"/>
        <v>3982</v>
      </c>
      <c r="F150" s="21">
        <f t="shared" si="18"/>
        <v>559.6</v>
      </c>
      <c r="G150" s="40">
        <f t="shared" ref="G150:G154" si="19">F150/C150*100</f>
        <v>137.84948885330707</v>
      </c>
      <c r="H150" s="40">
        <f t="shared" ref="H150:H154" si="20">F150/E150*100</f>
        <v>14.053239578101456</v>
      </c>
    </row>
    <row r="151" spans="1:8" x14ac:dyDescent="0.25">
      <c r="A151" s="31">
        <v>42</v>
      </c>
      <c r="B151" s="7" t="s">
        <v>43</v>
      </c>
      <c r="C151" s="7">
        <v>522.6</v>
      </c>
      <c r="D151" s="7">
        <v>0</v>
      </c>
      <c r="E151" s="7">
        <v>0</v>
      </c>
      <c r="F151" s="7">
        <v>0</v>
      </c>
      <c r="G151" s="40"/>
      <c r="H151" s="40"/>
    </row>
    <row r="152" spans="1:8" x14ac:dyDescent="0.25">
      <c r="A152" s="31">
        <v>4</v>
      </c>
      <c r="B152" s="7" t="s">
        <v>44</v>
      </c>
      <c r="C152" s="4">
        <v>522.59</v>
      </c>
      <c r="D152" s="4">
        <f t="shared" ref="D152:F152" si="21">D151</f>
        <v>0</v>
      </c>
      <c r="E152" s="4">
        <f t="shared" si="21"/>
        <v>0</v>
      </c>
      <c r="F152" s="4">
        <f t="shared" si="21"/>
        <v>0</v>
      </c>
      <c r="G152" s="40"/>
      <c r="H152" s="40"/>
    </row>
    <row r="153" spans="1:8" x14ac:dyDescent="0.25">
      <c r="A153" s="31">
        <v>66</v>
      </c>
      <c r="B153" s="9" t="s">
        <v>5</v>
      </c>
      <c r="C153" s="4">
        <v>796.34</v>
      </c>
      <c r="D153" s="4">
        <v>3982</v>
      </c>
      <c r="E153" s="4">
        <v>3982</v>
      </c>
      <c r="F153" s="4">
        <v>865</v>
      </c>
      <c r="G153" s="40">
        <f t="shared" si="19"/>
        <v>108.62194540020593</v>
      </c>
      <c r="H153" s="40">
        <f t="shared" si="20"/>
        <v>21.722752385735809</v>
      </c>
    </row>
    <row r="154" spans="1:8" x14ac:dyDescent="0.25">
      <c r="A154" s="31">
        <v>6</v>
      </c>
      <c r="B154" s="9" t="s">
        <v>58</v>
      </c>
      <c r="C154" s="4">
        <f>C153</f>
        <v>796.34</v>
      </c>
      <c r="D154" s="4">
        <f t="shared" ref="D154:F154" si="22">D153</f>
        <v>3982</v>
      </c>
      <c r="E154" s="4">
        <f t="shared" si="22"/>
        <v>3982</v>
      </c>
      <c r="F154" s="4">
        <f t="shared" si="22"/>
        <v>865</v>
      </c>
      <c r="G154" s="40">
        <f t="shared" si="19"/>
        <v>108.62194540020593</v>
      </c>
      <c r="H154" s="40">
        <f t="shared" si="20"/>
        <v>21.722752385735809</v>
      </c>
    </row>
    <row r="155" spans="1:8" x14ac:dyDescent="0.25">
      <c r="A155" s="23"/>
      <c r="B155" s="24"/>
      <c r="C155" s="25"/>
      <c r="D155" s="25"/>
      <c r="E155" s="25"/>
      <c r="F155" s="25"/>
      <c r="G155" s="25"/>
      <c r="H155" s="25"/>
    </row>
    <row r="156" spans="1:8" x14ac:dyDescent="0.25">
      <c r="A156" s="26"/>
      <c r="C156" s="8"/>
      <c r="D156" s="8"/>
      <c r="E156" s="8"/>
      <c r="F156" s="8"/>
      <c r="G156" s="8"/>
      <c r="H156" s="8"/>
    </row>
    <row r="157" spans="1:8" x14ac:dyDescent="0.25">
      <c r="A157" s="53" t="s">
        <v>107</v>
      </c>
      <c r="B157" s="53"/>
      <c r="C157" s="53"/>
      <c r="D157" s="53"/>
      <c r="E157" s="53"/>
      <c r="F157" s="53"/>
      <c r="G157" s="53"/>
      <c r="H157" s="53"/>
    </row>
    <row r="158" spans="1:8" x14ac:dyDescent="0.25">
      <c r="A158" s="49"/>
      <c r="B158" s="49"/>
      <c r="C158" s="49"/>
      <c r="D158" s="49"/>
      <c r="E158" s="49"/>
      <c r="F158" s="49"/>
      <c r="G158" s="27"/>
      <c r="H158" s="27"/>
    </row>
    <row r="159" spans="1:8" ht="45" x14ac:dyDescent="0.25">
      <c r="A159" s="5" t="s">
        <v>47</v>
      </c>
      <c r="B159" s="6" t="s">
        <v>108</v>
      </c>
      <c r="C159" s="5" t="s">
        <v>50</v>
      </c>
      <c r="D159" s="5" t="s">
        <v>67</v>
      </c>
      <c r="E159" s="5" t="s">
        <v>68</v>
      </c>
      <c r="F159" s="5" t="s">
        <v>69</v>
      </c>
      <c r="G159" s="5" t="s">
        <v>2</v>
      </c>
      <c r="H159" s="5" t="s">
        <v>2</v>
      </c>
    </row>
    <row r="160" spans="1:8" x14ac:dyDescent="0.25">
      <c r="A160" s="5"/>
      <c r="B160" s="6">
        <v>1</v>
      </c>
      <c r="C160" s="5">
        <v>2</v>
      </c>
      <c r="D160" s="5">
        <v>3</v>
      </c>
      <c r="E160" s="5">
        <v>4</v>
      </c>
      <c r="F160" s="5">
        <v>5</v>
      </c>
      <c r="G160" s="5" t="s">
        <v>48</v>
      </c>
      <c r="H160" s="5" t="s">
        <v>49</v>
      </c>
    </row>
    <row r="161" spans="1:8" x14ac:dyDescent="0.25">
      <c r="A161" s="31"/>
      <c r="B161" s="7" t="s">
        <v>45</v>
      </c>
      <c r="C161" s="4">
        <v>955386.55</v>
      </c>
      <c r="D161" s="4">
        <v>2266785</v>
      </c>
      <c r="E161" s="4">
        <v>2266785</v>
      </c>
      <c r="F161" s="4">
        <v>1067828.56</v>
      </c>
      <c r="G161" s="40">
        <f>F161/C161*100</f>
        <v>111.76926867978203</v>
      </c>
      <c r="H161" s="40">
        <v>47.1</v>
      </c>
    </row>
    <row r="162" spans="1:8" x14ac:dyDescent="0.25">
      <c r="A162" s="31"/>
      <c r="B162" s="7" t="s">
        <v>109</v>
      </c>
      <c r="C162" s="4">
        <v>955386.55</v>
      </c>
      <c r="D162" s="4">
        <v>2266785</v>
      </c>
      <c r="E162" s="4">
        <v>2266785</v>
      </c>
      <c r="F162" s="4">
        <v>1067828.56</v>
      </c>
      <c r="G162" s="40">
        <v>111.8</v>
      </c>
      <c r="H162" s="40">
        <v>47.1</v>
      </c>
    </row>
    <row r="163" spans="1:8" x14ac:dyDescent="0.25">
      <c r="A163" s="31"/>
      <c r="B163" s="7" t="s">
        <v>110</v>
      </c>
      <c r="C163" s="4">
        <v>955386.55</v>
      </c>
      <c r="D163" s="4">
        <v>2266785</v>
      </c>
      <c r="E163" s="4">
        <v>2266785</v>
      </c>
      <c r="F163" s="4">
        <v>1041297.56</v>
      </c>
      <c r="G163" s="40">
        <f t="shared" ref="G163" si="23">F163/C163*100</f>
        <v>108.99227752368922</v>
      </c>
      <c r="H163" s="40">
        <f t="shared" ref="H163" si="24">F163/E163*100</f>
        <v>45.937200043233041</v>
      </c>
    </row>
    <row r="164" spans="1:8" x14ac:dyDescent="0.25">
      <c r="A164" s="31"/>
      <c r="B164" s="7" t="s">
        <v>111</v>
      </c>
      <c r="C164" s="4"/>
      <c r="D164" s="4"/>
      <c r="E164" s="4"/>
      <c r="F164" s="4">
        <v>26531</v>
      </c>
      <c r="G164" s="40"/>
      <c r="H164" s="40"/>
    </row>
    <row r="165" spans="1:8" x14ac:dyDescent="0.25">
      <c r="A165" s="31"/>
      <c r="B165" s="7"/>
      <c r="C165" s="4"/>
      <c r="D165" s="4"/>
      <c r="E165" s="4"/>
      <c r="F165" s="4"/>
      <c r="G165" s="40"/>
      <c r="H165" s="40"/>
    </row>
    <row r="166" spans="1:8" x14ac:dyDescent="0.25">
      <c r="C166" s="8"/>
      <c r="D166" s="8"/>
      <c r="E166" s="8"/>
      <c r="F166" s="8"/>
      <c r="G166" s="8"/>
      <c r="H166" s="8"/>
    </row>
    <row r="167" spans="1:8" s="34" customFormat="1" x14ac:dyDescent="0.25">
      <c r="A167" s="47" t="s">
        <v>80</v>
      </c>
      <c r="B167" s="48"/>
      <c r="C167" s="48"/>
      <c r="D167" s="48"/>
      <c r="E167" s="48"/>
      <c r="F167" s="48"/>
      <c r="G167" s="48"/>
      <c r="H167" s="48"/>
    </row>
    <row r="168" spans="1:8" x14ac:dyDescent="0.25">
      <c r="C168" s="8"/>
      <c r="D168" s="8"/>
      <c r="E168" s="8"/>
      <c r="F168" s="8"/>
      <c r="G168" s="8"/>
      <c r="H168" s="8"/>
    </row>
    <row r="169" spans="1:8" x14ac:dyDescent="0.25">
      <c r="A169" s="12" t="s">
        <v>0</v>
      </c>
      <c r="B169" s="12" t="s">
        <v>114</v>
      </c>
      <c r="C169" s="12"/>
      <c r="D169" s="13"/>
      <c r="E169" s="13"/>
    </row>
    <row r="170" spans="1:8" x14ac:dyDescent="0.25">
      <c r="A170" s="12" t="s">
        <v>1</v>
      </c>
      <c r="B170" s="12"/>
      <c r="C170" s="12"/>
      <c r="D170" s="13"/>
      <c r="E170" s="13"/>
    </row>
    <row r="171" spans="1:8" x14ac:dyDescent="0.25">
      <c r="A171" s="12" t="s">
        <v>82</v>
      </c>
      <c r="B171" s="12"/>
      <c r="C171" s="12"/>
      <c r="D171" s="13"/>
      <c r="E171" s="13"/>
    </row>
    <row r="172" spans="1:8" ht="45" x14ac:dyDescent="0.25">
      <c r="A172" s="5" t="s">
        <v>47</v>
      </c>
      <c r="B172" s="6" t="s">
        <v>46</v>
      </c>
      <c r="C172" s="5" t="s">
        <v>50</v>
      </c>
      <c r="D172" s="5" t="s">
        <v>67</v>
      </c>
      <c r="E172" s="5" t="s">
        <v>68</v>
      </c>
      <c r="F172" s="5" t="s">
        <v>69</v>
      </c>
      <c r="G172" s="5" t="s">
        <v>2</v>
      </c>
      <c r="H172" s="5" t="s">
        <v>2</v>
      </c>
    </row>
    <row r="173" spans="1:8" x14ac:dyDescent="0.25">
      <c r="A173" s="5"/>
      <c r="B173" s="6">
        <v>1</v>
      </c>
      <c r="C173" s="5">
        <v>2</v>
      </c>
      <c r="D173" s="5">
        <v>3</v>
      </c>
      <c r="E173" s="5">
        <v>4</v>
      </c>
      <c r="F173" s="5">
        <v>5</v>
      </c>
      <c r="G173" s="5" t="s">
        <v>48</v>
      </c>
      <c r="H173" s="5" t="s">
        <v>49</v>
      </c>
    </row>
    <row r="174" spans="1:8" x14ac:dyDescent="0.25">
      <c r="A174" s="7">
        <v>31</v>
      </c>
      <c r="B174" s="7" t="s">
        <v>6</v>
      </c>
      <c r="C174" s="21">
        <v>745573.95</v>
      </c>
      <c r="D174" s="21">
        <v>1728695</v>
      </c>
      <c r="E174" s="21">
        <v>1728695</v>
      </c>
      <c r="F174" s="21">
        <v>831570.88</v>
      </c>
      <c r="G174" s="40">
        <f t="shared" ref="G174:G178" si="25">F174/C174*100</f>
        <v>111.53432600481818</v>
      </c>
      <c r="H174" s="40">
        <f t="shared" ref="H174:H178" si="26">F174/E174*100</f>
        <v>48.103967443649694</v>
      </c>
    </row>
    <row r="175" spans="1:8" x14ac:dyDescent="0.25">
      <c r="A175" s="7">
        <v>32</v>
      </c>
      <c r="B175" s="7" t="s">
        <v>8</v>
      </c>
      <c r="C175" s="21">
        <v>148043.62</v>
      </c>
      <c r="D175" s="21">
        <v>393909</v>
      </c>
      <c r="E175" s="21">
        <v>393909</v>
      </c>
      <c r="F175" s="21">
        <v>132330.84</v>
      </c>
      <c r="G175" s="40">
        <f t="shared" si="25"/>
        <v>89.386384904665263</v>
      </c>
      <c r="H175" s="40">
        <f t="shared" si="26"/>
        <v>33.594266696115092</v>
      </c>
    </row>
    <row r="176" spans="1:8" x14ac:dyDescent="0.25">
      <c r="A176" s="7">
        <v>34</v>
      </c>
      <c r="B176" s="7" t="s">
        <v>10</v>
      </c>
      <c r="C176" s="21">
        <v>796.34</v>
      </c>
      <c r="D176" s="21">
        <v>1592</v>
      </c>
      <c r="E176" s="21">
        <v>1592</v>
      </c>
      <c r="F176" s="21">
        <v>855</v>
      </c>
      <c r="G176" s="40">
        <f t="shared" si="25"/>
        <v>107.36620036667755</v>
      </c>
      <c r="H176" s="40">
        <f t="shared" si="26"/>
        <v>53.706030150753769</v>
      </c>
    </row>
    <row r="177" spans="1:8" x14ac:dyDescent="0.25">
      <c r="A177" s="7">
        <v>37</v>
      </c>
      <c r="B177" s="7" t="s">
        <v>38</v>
      </c>
      <c r="C177" s="21">
        <v>8494.26</v>
      </c>
      <c r="D177" s="21">
        <v>29771</v>
      </c>
      <c r="E177" s="21">
        <v>29771</v>
      </c>
      <c r="F177" s="21">
        <v>13484.93</v>
      </c>
      <c r="G177" s="40">
        <f t="shared" si="25"/>
        <v>158.75344055868317</v>
      </c>
      <c r="H177" s="40">
        <f t="shared" si="26"/>
        <v>45.295522488327563</v>
      </c>
    </row>
    <row r="178" spans="1:8" x14ac:dyDescent="0.25">
      <c r="A178" s="7">
        <v>3</v>
      </c>
      <c r="B178" s="7" t="s">
        <v>42</v>
      </c>
      <c r="C178" s="21">
        <f>C174+C175+C176+C177</f>
        <v>902908.16999999993</v>
      </c>
      <c r="D178" s="21">
        <f>D174+D175+D176+D177</f>
        <v>2153967</v>
      </c>
      <c r="E178" s="21">
        <f>E174+E175+E176+E177</f>
        <v>2153967</v>
      </c>
      <c r="F178" s="21">
        <f>F174+F175+F176+F177</f>
        <v>978241.65</v>
      </c>
      <c r="G178" s="40">
        <f t="shared" si="25"/>
        <v>108.34342655244775</v>
      </c>
      <c r="H178" s="40">
        <f t="shared" si="26"/>
        <v>45.415814169854976</v>
      </c>
    </row>
    <row r="179" spans="1:8" x14ac:dyDescent="0.25">
      <c r="B179" s="22"/>
      <c r="C179" s="22"/>
      <c r="D179" s="22"/>
      <c r="E179" s="22"/>
      <c r="F179" s="22"/>
      <c r="G179" s="8"/>
      <c r="H179" s="8"/>
    </row>
    <row r="180" spans="1:8" x14ac:dyDescent="0.25">
      <c r="A180" s="12" t="s">
        <v>0</v>
      </c>
      <c r="B180" s="12" t="s">
        <v>114</v>
      </c>
      <c r="C180" s="12"/>
      <c r="D180" s="13"/>
      <c r="E180" s="13"/>
    </row>
    <row r="181" spans="1:8" x14ac:dyDescent="0.25">
      <c r="A181" s="12" t="s">
        <v>1</v>
      </c>
      <c r="B181" s="12"/>
      <c r="C181" s="12"/>
      <c r="D181" s="13"/>
      <c r="E181" s="13"/>
    </row>
    <row r="182" spans="1:8" x14ac:dyDescent="0.25">
      <c r="A182" s="12" t="s">
        <v>81</v>
      </c>
      <c r="B182" s="12"/>
      <c r="C182" s="12"/>
      <c r="D182" s="13"/>
      <c r="E182" s="13"/>
    </row>
    <row r="183" spans="1:8" ht="45" x14ac:dyDescent="0.25">
      <c r="A183" s="5" t="s">
        <v>47</v>
      </c>
      <c r="B183" s="6" t="s">
        <v>46</v>
      </c>
      <c r="C183" s="5" t="s">
        <v>50</v>
      </c>
      <c r="D183" s="5" t="s">
        <v>67</v>
      </c>
      <c r="E183" s="5" t="s">
        <v>68</v>
      </c>
      <c r="F183" s="5" t="s">
        <v>69</v>
      </c>
      <c r="G183" s="5" t="s">
        <v>2</v>
      </c>
      <c r="H183" s="5" t="s">
        <v>2</v>
      </c>
    </row>
    <row r="184" spans="1:8" x14ac:dyDescent="0.25">
      <c r="A184" s="5"/>
      <c r="B184" s="6">
        <v>1</v>
      </c>
      <c r="C184" s="5">
        <v>2</v>
      </c>
      <c r="D184" s="5">
        <v>3</v>
      </c>
      <c r="E184" s="5">
        <v>4</v>
      </c>
      <c r="F184" s="5">
        <v>5</v>
      </c>
      <c r="G184" s="5" t="s">
        <v>48</v>
      </c>
      <c r="H184" s="5" t="s">
        <v>49</v>
      </c>
    </row>
    <row r="185" spans="1:8" x14ac:dyDescent="0.25">
      <c r="A185" s="29">
        <v>32</v>
      </c>
      <c r="B185" s="7" t="s">
        <v>8</v>
      </c>
      <c r="C185" s="20"/>
      <c r="D185" s="20">
        <v>13273</v>
      </c>
      <c r="E185" s="20">
        <v>13273</v>
      </c>
      <c r="F185" s="20">
        <v>4600</v>
      </c>
      <c r="G185" s="39"/>
      <c r="H185" s="39"/>
    </row>
    <row r="186" spans="1:8" x14ac:dyDescent="0.25">
      <c r="A186" s="31">
        <v>36</v>
      </c>
      <c r="B186" s="7" t="s">
        <v>3</v>
      </c>
      <c r="C186" s="21"/>
      <c r="D186" s="21"/>
      <c r="E186" s="21"/>
      <c r="F186" s="21"/>
      <c r="G186" s="39"/>
      <c r="H186" s="39"/>
    </row>
    <row r="187" spans="1:8" x14ac:dyDescent="0.25">
      <c r="A187" s="31">
        <v>3</v>
      </c>
      <c r="B187" s="7" t="s">
        <v>42</v>
      </c>
      <c r="C187" s="21">
        <f>C185+C186</f>
        <v>0</v>
      </c>
      <c r="D187" s="21">
        <v>13273</v>
      </c>
      <c r="E187" s="21">
        <v>13273</v>
      </c>
      <c r="F187" s="21">
        <f>F185+F186</f>
        <v>4600</v>
      </c>
      <c r="G187" s="39"/>
      <c r="H187" s="39">
        <f>F187/E187*100</f>
        <v>34.656822120093423</v>
      </c>
    </row>
    <row r="188" spans="1:8" x14ac:dyDescent="0.25">
      <c r="A188" s="32"/>
      <c r="C188" s="22"/>
      <c r="D188" s="22"/>
      <c r="E188" s="22"/>
      <c r="F188" s="22"/>
      <c r="G188" s="33"/>
      <c r="H188" s="33"/>
    </row>
    <row r="189" spans="1:8" x14ac:dyDescent="0.25">
      <c r="A189" s="32"/>
      <c r="C189" s="22"/>
      <c r="D189" s="22"/>
      <c r="E189" s="22"/>
      <c r="F189" s="22"/>
      <c r="G189" s="33"/>
      <c r="H189" s="33"/>
    </row>
    <row r="190" spans="1:8" x14ac:dyDescent="0.25">
      <c r="A190" s="12" t="s">
        <v>4</v>
      </c>
      <c r="B190" s="12" t="s">
        <v>115</v>
      </c>
      <c r="C190" s="12"/>
      <c r="D190" s="13"/>
      <c r="E190" s="13"/>
    </row>
    <row r="191" spans="1:8" x14ac:dyDescent="0.25">
      <c r="A191" s="12" t="s">
        <v>1</v>
      </c>
      <c r="B191" s="12"/>
      <c r="C191" s="12"/>
      <c r="D191" s="13"/>
      <c r="E191" s="13"/>
    </row>
    <row r="192" spans="1:8" x14ac:dyDescent="0.25">
      <c r="A192" s="12" t="s">
        <v>83</v>
      </c>
      <c r="B192" s="12"/>
      <c r="C192" s="12"/>
      <c r="D192" s="13"/>
      <c r="E192" s="13"/>
    </row>
    <row r="193" spans="1:8" ht="45" x14ac:dyDescent="0.25">
      <c r="A193" s="5" t="s">
        <v>47</v>
      </c>
      <c r="B193" s="6" t="s">
        <v>46</v>
      </c>
      <c r="C193" s="5" t="s">
        <v>50</v>
      </c>
      <c r="D193" s="5" t="s">
        <v>67</v>
      </c>
      <c r="E193" s="5" t="s">
        <v>68</v>
      </c>
      <c r="F193" s="5" t="s">
        <v>69</v>
      </c>
      <c r="G193" s="5" t="s">
        <v>2</v>
      </c>
      <c r="H193" s="5" t="s">
        <v>2</v>
      </c>
    </row>
    <row r="194" spans="1:8" x14ac:dyDescent="0.25">
      <c r="A194" s="5"/>
      <c r="B194" s="6">
        <v>1</v>
      </c>
      <c r="C194" s="5">
        <v>2</v>
      </c>
      <c r="D194" s="5">
        <v>3</v>
      </c>
      <c r="E194" s="5">
        <v>4</v>
      </c>
      <c r="F194" s="5">
        <v>5</v>
      </c>
      <c r="G194" s="5" t="s">
        <v>48</v>
      </c>
      <c r="H194" s="5" t="s">
        <v>49</v>
      </c>
    </row>
    <row r="195" spans="1:8" x14ac:dyDescent="0.25">
      <c r="A195" s="29">
        <v>32</v>
      </c>
      <c r="B195" s="7" t="s">
        <v>8</v>
      </c>
      <c r="C195" s="20">
        <v>795.89</v>
      </c>
      <c r="D195" s="20">
        <v>2655</v>
      </c>
      <c r="E195" s="20">
        <v>2655</v>
      </c>
      <c r="F195" s="44">
        <v>2344.2600000000002</v>
      </c>
      <c r="G195" s="39">
        <v>294.5</v>
      </c>
      <c r="H195" s="5">
        <v>88.3</v>
      </c>
    </row>
    <row r="196" spans="1:8" x14ac:dyDescent="0.25">
      <c r="A196" s="29">
        <v>34</v>
      </c>
      <c r="B196" s="7" t="s">
        <v>10</v>
      </c>
      <c r="C196" s="20">
        <v>269.08</v>
      </c>
      <c r="D196" s="20"/>
      <c r="E196" s="20"/>
      <c r="F196" s="20"/>
      <c r="G196" s="5"/>
      <c r="H196" s="5"/>
    </row>
    <row r="197" spans="1:8" x14ac:dyDescent="0.25">
      <c r="A197" s="29">
        <v>37</v>
      </c>
      <c r="B197" s="7" t="s">
        <v>104</v>
      </c>
      <c r="C197" s="20"/>
      <c r="D197" s="20"/>
      <c r="E197" s="20"/>
      <c r="F197" s="20">
        <v>20</v>
      </c>
      <c r="G197" s="5"/>
      <c r="H197" s="5"/>
    </row>
    <row r="198" spans="1:8" x14ac:dyDescent="0.25">
      <c r="A198" s="29">
        <v>3</v>
      </c>
      <c r="B198" s="7" t="s">
        <v>42</v>
      </c>
      <c r="C198" s="20">
        <v>1064.97</v>
      </c>
      <c r="D198" s="20">
        <f t="shared" ref="D198:E198" si="27">D195</f>
        <v>2655</v>
      </c>
      <c r="E198" s="20">
        <f t="shared" si="27"/>
        <v>2655</v>
      </c>
      <c r="F198" s="20">
        <v>2364.2600000000002</v>
      </c>
      <c r="G198" s="5">
        <v>222</v>
      </c>
      <c r="H198" s="5">
        <v>88.3</v>
      </c>
    </row>
    <row r="199" spans="1:8" x14ac:dyDescent="0.25">
      <c r="A199" s="7">
        <v>42</v>
      </c>
      <c r="B199" s="7" t="s">
        <v>43</v>
      </c>
      <c r="C199" s="21"/>
      <c r="D199" s="21"/>
      <c r="E199" s="21"/>
      <c r="F199" s="21"/>
      <c r="G199" s="4"/>
      <c r="H199" s="4"/>
    </row>
    <row r="200" spans="1:8" x14ac:dyDescent="0.25">
      <c r="A200" s="7">
        <v>4</v>
      </c>
      <c r="B200" s="21" t="str">
        <f>B199</f>
        <v>Ras.za nabavu dugotr.imovine</v>
      </c>
      <c r="C200" s="21"/>
      <c r="D200" s="21"/>
      <c r="E200" s="21"/>
      <c r="F200" s="21"/>
      <c r="G200" s="4"/>
      <c r="H200" s="4"/>
    </row>
    <row r="201" spans="1:8" x14ac:dyDescent="0.25">
      <c r="B201" s="22"/>
      <c r="C201" s="22"/>
      <c r="D201" s="22"/>
      <c r="E201" s="22"/>
      <c r="F201" s="22"/>
      <c r="G201" s="8"/>
      <c r="H201" s="8"/>
    </row>
    <row r="202" spans="1:8" x14ac:dyDescent="0.25">
      <c r="B202" s="22"/>
      <c r="C202" s="22"/>
      <c r="D202" s="22"/>
      <c r="E202" s="22"/>
      <c r="F202" s="22"/>
      <c r="G202" s="8"/>
      <c r="H202" s="8"/>
    </row>
    <row r="203" spans="1:8" x14ac:dyDescent="0.25">
      <c r="A203" s="12" t="s">
        <v>4</v>
      </c>
      <c r="B203" s="12" t="s">
        <v>116</v>
      </c>
      <c r="C203" s="12"/>
      <c r="D203" s="13"/>
      <c r="E203" s="13"/>
    </row>
    <row r="204" spans="1:8" x14ac:dyDescent="0.25">
      <c r="A204" s="12" t="s">
        <v>1</v>
      </c>
      <c r="B204" s="12"/>
      <c r="C204" s="12"/>
      <c r="D204" s="13"/>
      <c r="E204" s="13"/>
    </row>
    <row r="205" spans="1:8" x14ac:dyDescent="0.25">
      <c r="A205" s="12" t="s">
        <v>84</v>
      </c>
      <c r="B205" s="12"/>
      <c r="C205" s="12"/>
      <c r="D205" s="13"/>
      <c r="E205" s="13"/>
    </row>
    <row r="206" spans="1:8" ht="45" x14ac:dyDescent="0.25">
      <c r="A206" s="5" t="s">
        <v>47</v>
      </c>
      <c r="B206" s="6" t="s">
        <v>46</v>
      </c>
      <c r="C206" s="5" t="s">
        <v>50</v>
      </c>
      <c r="D206" s="5" t="s">
        <v>67</v>
      </c>
      <c r="E206" s="5" t="s">
        <v>68</v>
      </c>
      <c r="F206" s="5" t="s">
        <v>69</v>
      </c>
      <c r="G206" s="5" t="s">
        <v>2</v>
      </c>
      <c r="H206" s="5" t="s">
        <v>2</v>
      </c>
    </row>
    <row r="207" spans="1:8" x14ac:dyDescent="0.25">
      <c r="A207" s="5"/>
      <c r="B207" s="6">
        <v>1</v>
      </c>
      <c r="C207" s="5">
        <v>2</v>
      </c>
      <c r="D207" s="5">
        <v>3</v>
      </c>
      <c r="E207" s="5">
        <v>4</v>
      </c>
      <c r="F207" s="5">
        <v>5</v>
      </c>
      <c r="G207" s="5" t="s">
        <v>48</v>
      </c>
      <c r="H207" s="5" t="s">
        <v>49</v>
      </c>
    </row>
    <row r="208" spans="1:8" x14ac:dyDescent="0.25">
      <c r="A208" s="7">
        <v>31</v>
      </c>
      <c r="B208" s="7" t="s">
        <v>6</v>
      </c>
      <c r="C208" s="21">
        <v>5699.27</v>
      </c>
      <c r="D208" s="21"/>
      <c r="E208" s="21"/>
      <c r="F208" s="21"/>
      <c r="G208" s="4"/>
      <c r="H208" s="4"/>
    </row>
    <row r="209" spans="1:8" x14ac:dyDescent="0.25">
      <c r="A209" s="7">
        <v>32</v>
      </c>
      <c r="B209" s="7" t="s">
        <v>8</v>
      </c>
      <c r="C209" s="21">
        <v>18476.91</v>
      </c>
      <c r="D209" s="21">
        <v>26547</v>
      </c>
      <c r="E209" s="21">
        <v>26547</v>
      </c>
      <c r="F209" s="21">
        <v>11603.56</v>
      </c>
      <c r="G209" s="38">
        <v>62.8</v>
      </c>
      <c r="H209" s="38">
        <v>43.7</v>
      </c>
    </row>
    <row r="210" spans="1:8" x14ac:dyDescent="0.25">
      <c r="A210" s="7">
        <v>34</v>
      </c>
      <c r="B210" s="7" t="s">
        <v>120</v>
      </c>
      <c r="C210" s="21"/>
      <c r="D210" s="21"/>
      <c r="E210" s="21"/>
      <c r="F210" s="21">
        <v>192.17</v>
      </c>
      <c r="G210" s="4"/>
      <c r="H210" s="4"/>
    </row>
    <row r="211" spans="1:8" x14ac:dyDescent="0.25">
      <c r="A211" s="7">
        <v>36</v>
      </c>
      <c r="B211" s="7" t="s">
        <v>3</v>
      </c>
      <c r="C211" s="21"/>
      <c r="D211" s="21"/>
      <c r="E211" s="21"/>
      <c r="F211" s="21">
        <v>135</v>
      </c>
      <c r="G211" s="4"/>
      <c r="H211" s="4"/>
    </row>
    <row r="212" spans="1:8" x14ac:dyDescent="0.25">
      <c r="A212" s="7">
        <v>37</v>
      </c>
      <c r="B212" s="7" t="s">
        <v>117</v>
      </c>
      <c r="C212" s="21">
        <v>25208.17</v>
      </c>
      <c r="D212" s="21">
        <v>66361</v>
      </c>
      <c r="E212" s="21">
        <v>66361</v>
      </c>
      <c r="F212" s="21">
        <v>42615.08</v>
      </c>
      <c r="G212" s="38">
        <v>169</v>
      </c>
      <c r="H212" s="38">
        <v>64.2</v>
      </c>
    </row>
    <row r="213" spans="1:8" x14ac:dyDescent="0.25">
      <c r="A213" s="7">
        <v>3</v>
      </c>
      <c r="B213" s="7" t="s">
        <v>42</v>
      </c>
      <c r="C213" s="21">
        <v>49384.35</v>
      </c>
      <c r="D213" s="21">
        <v>92908</v>
      </c>
      <c r="E213" s="21">
        <v>92908</v>
      </c>
      <c r="F213" s="21">
        <v>54545.81</v>
      </c>
      <c r="G213" s="38">
        <v>110.4</v>
      </c>
      <c r="H213" s="38">
        <v>58.6</v>
      </c>
    </row>
    <row r="214" spans="1:8" x14ac:dyDescent="0.25">
      <c r="A214" s="7">
        <v>42</v>
      </c>
      <c r="B214" s="7" t="s">
        <v>118</v>
      </c>
      <c r="C214" s="21">
        <v>3735.85</v>
      </c>
      <c r="D214" s="21"/>
      <c r="E214" s="21"/>
      <c r="F214" s="21"/>
      <c r="G214" s="4"/>
      <c r="H214" s="4"/>
    </row>
    <row r="215" spans="1:8" x14ac:dyDescent="0.25">
      <c r="A215" s="7">
        <v>4</v>
      </c>
      <c r="B215" s="7" t="s">
        <v>119</v>
      </c>
      <c r="C215" s="21">
        <v>3735.85</v>
      </c>
      <c r="D215" s="21"/>
      <c r="E215" s="21"/>
      <c r="F215" s="21"/>
      <c r="G215" s="4"/>
      <c r="H215" s="4"/>
    </row>
    <row r="216" spans="1:8" x14ac:dyDescent="0.25">
      <c r="C216" s="22"/>
      <c r="D216" s="22"/>
      <c r="E216" s="22"/>
      <c r="F216" s="22"/>
      <c r="G216" s="8"/>
      <c r="H216" s="8"/>
    </row>
    <row r="217" spans="1:8" x14ac:dyDescent="0.25">
      <c r="C217" s="22"/>
      <c r="D217" s="22"/>
      <c r="E217" s="22"/>
      <c r="F217" s="22"/>
      <c r="G217" s="8"/>
      <c r="H217" s="8"/>
    </row>
    <row r="218" spans="1:8" x14ac:dyDescent="0.25">
      <c r="A218" s="12" t="s">
        <v>4</v>
      </c>
      <c r="B218" s="12" t="s">
        <v>116</v>
      </c>
      <c r="C218" s="12"/>
      <c r="D218" s="13"/>
      <c r="E218" s="13"/>
    </row>
    <row r="219" spans="1:8" x14ac:dyDescent="0.25">
      <c r="A219" s="12" t="s">
        <v>1</v>
      </c>
      <c r="B219" s="12"/>
      <c r="C219" s="12"/>
      <c r="D219" s="13"/>
      <c r="E219" s="13"/>
    </row>
    <row r="220" spans="1:8" x14ac:dyDescent="0.25">
      <c r="A220" s="12" t="s">
        <v>85</v>
      </c>
      <c r="B220" s="12"/>
      <c r="C220" s="12"/>
      <c r="D220" s="13"/>
      <c r="E220" s="13"/>
    </row>
    <row r="221" spans="1:8" ht="45" x14ac:dyDescent="0.25">
      <c r="A221" s="5" t="s">
        <v>47</v>
      </c>
      <c r="B221" s="6" t="s">
        <v>46</v>
      </c>
      <c r="C221" s="5" t="s">
        <v>50</v>
      </c>
      <c r="D221" s="5" t="s">
        <v>67</v>
      </c>
      <c r="E221" s="5" t="s">
        <v>68</v>
      </c>
      <c r="F221" s="5" t="s">
        <v>69</v>
      </c>
      <c r="G221" s="5" t="s">
        <v>2</v>
      </c>
      <c r="H221" s="5" t="s">
        <v>2</v>
      </c>
    </row>
    <row r="222" spans="1:8" x14ac:dyDescent="0.25">
      <c r="A222" s="5"/>
      <c r="B222" s="6">
        <v>1</v>
      </c>
      <c r="C222" s="5">
        <v>2</v>
      </c>
      <c r="D222" s="5">
        <v>3</v>
      </c>
      <c r="E222" s="5">
        <v>4</v>
      </c>
      <c r="F222" s="5">
        <v>5</v>
      </c>
      <c r="G222" s="5" t="s">
        <v>48</v>
      </c>
      <c r="H222" s="5" t="s">
        <v>49</v>
      </c>
    </row>
    <row r="223" spans="1:8" x14ac:dyDescent="0.25">
      <c r="A223" s="7">
        <v>32</v>
      </c>
      <c r="B223" s="7" t="s">
        <v>8</v>
      </c>
      <c r="C223" s="21">
        <v>405.95</v>
      </c>
      <c r="D223" s="21">
        <v>3982</v>
      </c>
      <c r="E223" s="21">
        <v>3982</v>
      </c>
      <c r="F223" s="21">
        <v>559.6</v>
      </c>
      <c r="G223" s="40">
        <v>137.80000000000001</v>
      </c>
      <c r="H223" s="40">
        <v>14</v>
      </c>
    </row>
    <row r="224" spans="1:8" x14ac:dyDescent="0.25">
      <c r="A224" s="7">
        <v>3</v>
      </c>
      <c r="B224" s="7" t="s">
        <v>42</v>
      </c>
      <c r="C224" s="21">
        <f t="shared" ref="C224:F224" si="28">C223</f>
        <v>405.95</v>
      </c>
      <c r="D224" s="21">
        <f>D223</f>
        <v>3982</v>
      </c>
      <c r="E224" s="21">
        <f t="shared" si="28"/>
        <v>3982</v>
      </c>
      <c r="F224" s="21">
        <f t="shared" si="28"/>
        <v>559.6</v>
      </c>
      <c r="G224" s="40">
        <v>137.80000000000001</v>
      </c>
      <c r="H224" s="40">
        <v>14</v>
      </c>
    </row>
    <row r="225" spans="1:8" x14ac:dyDescent="0.25">
      <c r="A225" s="7">
        <v>42</v>
      </c>
      <c r="B225" s="7" t="s">
        <v>43</v>
      </c>
      <c r="C225" s="21">
        <v>522.59</v>
      </c>
      <c r="D225" s="21"/>
      <c r="E225" s="21"/>
      <c r="F225" s="21"/>
      <c r="G225" s="40">
        <f t="shared" ref="G225:G226" si="29">F225/C225</f>
        <v>0</v>
      </c>
      <c r="H225" s="40"/>
    </row>
    <row r="226" spans="1:8" x14ac:dyDescent="0.25">
      <c r="A226" s="7">
        <v>4</v>
      </c>
      <c r="B226" s="21" t="str">
        <f>B225</f>
        <v>Ras.za nabavu dugotr.imovine</v>
      </c>
      <c r="C226" s="21">
        <f t="shared" ref="C226" si="30">C225</f>
        <v>522.59</v>
      </c>
      <c r="D226" s="21"/>
      <c r="E226" s="21"/>
      <c r="F226" s="21"/>
      <c r="G226" s="40">
        <f t="shared" si="29"/>
        <v>0</v>
      </c>
      <c r="H226" s="40"/>
    </row>
    <row r="227" spans="1:8" x14ac:dyDescent="0.25">
      <c r="A227" s="5"/>
      <c r="B227" s="6"/>
      <c r="C227" s="5"/>
      <c r="D227" s="5"/>
      <c r="E227" s="5"/>
      <c r="F227" s="5"/>
      <c r="G227" s="5"/>
      <c r="H227" s="5"/>
    </row>
    <row r="228" spans="1:8" x14ac:dyDescent="0.25">
      <c r="B228" s="22"/>
      <c r="C228" s="22"/>
      <c r="D228" s="22"/>
      <c r="E228" s="22"/>
      <c r="F228" s="22"/>
      <c r="G228" s="8"/>
      <c r="H228" s="8"/>
    </row>
    <row r="229" spans="1:8" x14ac:dyDescent="0.25">
      <c r="B229" s="22"/>
      <c r="C229" s="22"/>
      <c r="D229" s="22"/>
      <c r="E229" s="22"/>
      <c r="F229" s="22"/>
      <c r="G229" s="8"/>
      <c r="H229" s="8"/>
    </row>
    <row r="230" spans="1:8" x14ac:dyDescent="0.25">
      <c r="A230" s="12" t="s">
        <v>88</v>
      </c>
      <c r="B230" s="12"/>
      <c r="C230" s="12"/>
      <c r="D230" s="13"/>
      <c r="E230" s="13"/>
    </row>
    <row r="231" spans="1:8" x14ac:dyDescent="0.25">
      <c r="A231" s="12" t="s">
        <v>86</v>
      </c>
      <c r="B231" s="12"/>
      <c r="C231" s="12"/>
      <c r="D231" s="13"/>
      <c r="E231" s="13"/>
    </row>
    <row r="232" spans="1:8" x14ac:dyDescent="0.25">
      <c r="A232" s="12" t="s">
        <v>87</v>
      </c>
      <c r="B232" s="12"/>
      <c r="C232" s="12"/>
      <c r="D232" s="13"/>
      <c r="E232" s="13"/>
    </row>
    <row r="233" spans="1:8" ht="45" x14ac:dyDescent="0.25">
      <c r="A233" s="5" t="s">
        <v>47</v>
      </c>
      <c r="B233" s="6" t="s">
        <v>46</v>
      </c>
      <c r="C233" s="5" t="s">
        <v>50</v>
      </c>
      <c r="D233" s="5" t="s">
        <v>67</v>
      </c>
      <c r="E233" s="5" t="s">
        <v>68</v>
      </c>
      <c r="F233" s="5" t="s">
        <v>69</v>
      </c>
      <c r="G233" s="5" t="s">
        <v>2</v>
      </c>
      <c r="H233" s="5" t="s">
        <v>2</v>
      </c>
    </row>
    <row r="234" spans="1:8" x14ac:dyDescent="0.25">
      <c r="A234" s="5"/>
      <c r="B234" s="6">
        <v>1</v>
      </c>
      <c r="C234" s="5">
        <v>2</v>
      </c>
      <c r="D234" s="5">
        <v>3</v>
      </c>
      <c r="E234" s="5">
        <v>4</v>
      </c>
      <c r="F234" s="5">
        <v>5</v>
      </c>
      <c r="G234" s="5" t="s">
        <v>48</v>
      </c>
      <c r="H234" s="5" t="s">
        <v>49</v>
      </c>
    </row>
    <row r="235" spans="1:8" x14ac:dyDescent="0.25">
      <c r="A235" s="7">
        <v>4231</v>
      </c>
      <c r="B235" s="7" t="s">
        <v>75</v>
      </c>
      <c r="C235" s="21">
        <v>0</v>
      </c>
      <c r="D235" s="21"/>
      <c r="E235" s="21"/>
      <c r="F235" s="21">
        <v>26531.29</v>
      </c>
      <c r="G235" s="4"/>
      <c r="H235" s="4"/>
    </row>
    <row r="236" spans="1:8" x14ac:dyDescent="0.25">
      <c r="A236" s="7">
        <v>423</v>
      </c>
      <c r="B236" s="7" t="s">
        <v>89</v>
      </c>
      <c r="C236" s="21">
        <f>SUM(C235)</f>
        <v>0</v>
      </c>
      <c r="D236" s="21">
        <f t="shared" ref="D236:F236" si="31">SUM(D235)</f>
        <v>0</v>
      </c>
      <c r="E236" s="21">
        <f t="shared" si="31"/>
        <v>0</v>
      </c>
      <c r="F236" s="21">
        <f t="shared" si="31"/>
        <v>26531.29</v>
      </c>
      <c r="G236" s="4"/>
      <c r="H236" s="4"/>
    </row>
    <row r="237" spans="1:8" x14ac:dyDescent="0.25">
      <c r="A237" s="7">
        <v>42</v>
      </c>
      <c r="B237" s="7" t="s">
        <v>43</v>
      </c>
      <c r="C237" s="21">
        <f>C236</f>
        <v>0</v>
      </c>
      <c r="D237" s="21">
        <f t="shared" ref="D237:F238" si="32">D236</f>
        <v>0</v>
      </c>
      <c r="E237" s="21">
        <f t="shared" si="32"/>
        <v>0</v>
      </c>
      <c r="F237" s="21">
        <f t="shared" si="32"/>
        <v>26531.29</v>
      </c>
      <c r="G237" s="4"/>
      <c r="H237" s="4"/>
    </row>
    <row r="238" spans="1:8" x14ac:dyDescent="0.25">
      <c r="A238" s="7">
        <v>4</v>
      </c>
      <c r="B238" s="7" t="s">
        <v>44</v>
      </c>
      <c r="C238" s="21">
        <f>C237</f>
        <v>0</v>
      </c>
      <c r="D238" s="21">
        <f t="shared" si="32"/>
        <v>0</v>
      </c>
      <c r="E238" s="21">
        <f t="shared" si="32"/>
        <v>0</v>
      </c>
      <c r="F238" s="21">
        <f t="shared" si="32"/>
        <v>26531.29</v>
      </c>
      <c r="G238" s="4"/>
      <c r="H238" s="4"/>
    </row>
    <row r="239" spans="1:8" x14ac:dyDescent="0.25">
      <c r="C239" s="22"/>
      <c r="D239" s="22"/>
      <c r="E239" s="22"/>
      <c r="F239" s="22"/>
      <c r="G239" s="8"/>
      <c r="H239" s="8"/>
    </row>
    <row r="240" spans="1:8" x14ac:dyDescent="0.25">
      <c r="A240" s="12"/>
      <c r="B240" s="12"/>
      <c r="C240" s="12"/>
      <c r="D240" s="13"/>
      <c r="E240" s="13"/>
    </row>
    <row r="241" spans="1:8" x14ac:dyDescent="0.25">
      <c r="A241" s="12"/>
      <c r="B241" s="12"/>
      <c r="C241" s="12"/>
      <c r="D241" s="13"/>
      <c r="E241" s="13"/>
    </row>
    <row r="242" spans="1:8" x14ac:dyDescent="0.25">
      <c r="A242" s="12"/>
      <c r="B242" s="12"/>
      <c r="C242" s="12"/>
      <c r="D242" s="13"/>
      <c r="E242" s="13"/>
    </row>
    <row r="243" spans="1:8" x14ac:dyDescent="0.25">
      <c r="F243" t="s">
        <v>122</v>
      </c>
      <c r="G243" s="8"/>
      <c r="H243" s="8"/>
    </row>
    <row r="244" spans="1:8" x14ac:dyDescent="0.25">
      <c r="F244" t="s">
        <v>121</v>
      </c>
      <c r="G244" s="8"/>
      <c r="H244" s="8"/>
    </row>
    <row r="245" spans="1:8" x14ac:dyDescent="0.25">
      <c r="G245" s="8"/>
      <c r="H245" s="8"/>
    </row>
    <row r="246" spans="1:8" x14ac:dyDescent="0.25">
      <c r="B246" s="22"/>
      <c r="C246" s="22"/>
      <c r="D246" s="22"/>
      <c r="E246" s="22"/>
      <c r="F246" s="22"/>
      <c r="G246" s="8"/>
      <c r="H246" s="8"/>
    </row>
    <row r="247" spans="1:8" x14ac:dyDescent="0.25">
      <c r="B247" s="22"/>
      <c r="C247" s="22"/>
      <c r="D247" s="22"/>
      <c r="E247" s="22"/>
      <c r="F247" s="22"/>
      <c r="G247" s="8"/>
      <c r="H247" s="8"/>
    </row>
    <row r="248" spans="1:8" x14ac:dyDescent="0.25">
      <c r="B248" s="22"/>
      <c r="C248" s="22"/>
      <c r="D248" s="22"/>
      <c r="E248" s="22"/>
      <c r="F248" s="22"/>
      <c r="G248" s="8"/>
      <c r="H248" s="8"/>
    </row>
    <row r="249" spans="1:8" x14ac:dyDescent="0.25">
      <c r="B249" s="22"/>
      <c r="C249" s="22"/>
      <c r="D249" s="22"/>
      <c r="E249" s="22"/>
      <c r="F249" s="22"/>
      <c r="G249" s="8"/>
      <c r="H249" s="8"/>
    </row>
    <row r="250" spans="1:8" x14ac:dyDescent="0.25">
      <c r="B250" s="22"/>
      <c r="C250" s="22"/>
      <c r="D250" s="22"/>
      <c r="E250" s="22"/>
      <c r="F250" s="22"/>
      <c r="G250" s="8"/>
      <c r="H250" s="8"/>
    </row>
    <row r="251" spans="1:8" x14ac:dyDescent="0.25">
      <c r="B251" s="22"/>
      <c r="C251" s="22"/>
      <c r="D251" s="22"/>
      <c r="E251" s="22"/>
      <c r="F251" s="22"/>
      <c r="G251" s="8"/>
      <c r="H251" s="8"/>
    </row>
    <row r="252" spans="1:8" x14ac:dyDescent="0.25">
      <c r="B252" s="22"/>
      <c r="C252" s="22"/>
      <c r="D252" s="22"/>
      <c r="E252" s="22"/>
      <c r="F252" s="22"/>
      <c r="G252" s="8"/>
      <c r="H252" s="8"/>
    </row>
    <row r="253" spans="1:8" x14ac:dyDescent="0.25">
      <c r="B253" s="22"/>
      <c r="C253" s="22"/>
      <c r="D253" s="22"/>
      <c r="E253" s="22"/>
      <c r="F253" s="22"/>
      <c r="G253" s="8"/>
      <c r="H253" s="8"/>
    </row>
    <row r="254" spans="1:8" x14ac:dyDescent="0.25">
      <c r="B254" s="22"/>
      <c r="C254" s="22"/>
      <c r="D254" s="22"/>
      <c r="E254" s="22"/>
      <c r="F254" s="22"/>
      <c r="G254" s="8"/>
      <c r="H254" s="8"/>
    </row>
    <row r="255" spans="1:8" x14ac:dyDescent="0.25">
      <c r="B255" s="22"/>
      <c r="C255" s="22"/>
      <c r="D255" s="22"/>
      <c r="E255" s="22"/>
      <c r="F255" s="22"/>
      <c r="G255" s="8"/>
      <c r="H255" s="8"/>
    </row>
    <row r="256" spans="1:8" x14ac:dyDescent="0.25">
      <c r="B256" s="22"/>
      <c r="C256" s="22"/>
      <c r="D256" s="22"/>
      <c r="E256" s="22"/>
      <c r="F256" s="22"/>
      <c r="G256" s="8"/>
      <c r="H256" s="8"/>
    </row>
    <row r="257" spans="2:8" x14ac:dyDescent="0.25">
      <c r="B257" s="22"/>
      <c r="C257" s="22"/>
      <c r="D257" s="22"/>
      <c r="E257" s="22"/>
      <c r="F257" s="22"/>
      <c r="G257" s="8"/>
      <c r="H257" s="8"/>
    </row>
    <row r="258" spans="2:8" x14ac:dyDescent="0.25">
      <c r="B258" s="22"/>
      <c r="C258" s="22"/>
      <c r="D258" s="22"/>
      <c r="E258" s="22"/>
      <c r="F258" s="22"/>
      <c r="G258" s="8"/>
      <c r="H258" s="8"/>
    </row>
    <row r="259" spans="2:8" x14ac:dyDescent="0.25">
      <c r="B259" s="22"/>
      <c r="C259" s="22"/>
      <c r="D259" s="22"/>
      <c r="E259" s="22"/>
      <c r="F259" s="22"/>
      <c r="G259" s="8"/>
      <c r="H259" s="8"/>
    </row>
    <row r="260" spans="2:8" x14ac:dyDescent="0.25">
      <c r="B260" s="22"/>
      <c r="C260" s="22"/>
      <c r="D260" s="22"/>
      <c r="E260" s="22"/>
      <c r="F260" s="22"/>
      <c r="G260" s="8"/>
      <c r="H260" s="8"/>
    </row>
    <row r="261" spans="2:8" x14ac:dyDescent="0.25">
      <c r="C261" s="8"/>
      <c r="D261" s="8"/>
      <c r="E261" s="8"/>
      <c r="F261" s="8"/>
      <c r="G261" s="8"/>
      <c r="H261" s="8"/>
    </row>
    <row r="262" spans="2:8" x14ac:dyDescent="0.25">
      <c r="C262" s="8"/>
      <c r="D262" s="8"/>
      <c r="E262" s="8"/>
      <c r="F262" s="8"/>
      <c r="G262" s="8"/>
      <c r="H262" s="8"/>
    </row>
  </sheetData>
  <mergeCells count="14">
    <mergeCell ref="A167:H167"/>
    <mergeCell ref="A158:F158"/>
    <mergeCell ref="A133:F133"/>
    <mergeCell ref="A146:F146"/>
    <mergeCell ref="A5:H5"/>
    <mergeCell ref="A8:H8"/>
    <mergeCell ref="A12:H12"/>
    <mergeCell ref="A20:H20"/>
    <mergeCell ref="A10:H10"/>
    <mergeCell ref="A97:H97"/>
    <mergeCell ref="A98:F98"/>
    <mergeCell ref="A112:F112"/>
    <mergeCell ref="A124:F124"/>
    <mergeCell ref="A157:H1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06-2023.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2023-08-18T11:43:51Z</dcterms:modified>
</cp:coreProperties>
</file>